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RM\Desktop\1.2\"/>
    </mc:Choice>
  </mc:AlternateContent>
  <bookViews>
    <workbookView xWindow="120" yWindow="120" windowWidth="9720" windowHeight="7320"/>
  </bookViews>
  <sheets>
    <sheet name="баланс в сбыт" sheetId="5" r:id="rId1"/>
    <sheet name="3-5 ЗАО К-РАЭСК" sheetId="4" r:id="rId2"/>
  </sheets>
  <definedNames>
    <definedName name="_xlnm.Print_Area" localSheetId="1">'3-5 ЗАО К-РАЭСК'!$A$1:$AH$788</definedName>
    <definedName name="_xlnm.Print_Area" localSheetId="0">'баланс в сбыт'!$A$1:$K$76</definedName>
  </definedNames>
  <calcPr calcId="152511"/>
</workbook>
</file>

<file path=xl/calcChain.xml><?xml version="1.0" encoding="utf-8"?>
<calcChain xmlns="http://schemas.openxmlformats.org/spreadsheetml/2006/main">
  <c r="S140" i="4" l="1"/>
  <c r="S138" i="4"/>
  <c r="T27" i="4"/>
  <c r="U27" i="4"/>
  <c r="U26" i="4"/>
  <c r="U25" i="4"/>
  <c r="U30" i="4"/>
  <c r="U33" i="4"/>
  <c r="U37" i="4"/>
  <c r="V26" i="4"/>
  <c r="V25" i="4"/>
  <c r="V30" i="4"/>
  <c r="V33" i="4"/>
  <c r="V37" i="4"/>
  <c r="W26" i="4"/>
  <c r="W30" i="4"/>
  <c r="W33" i="4"/>
  <c r="W37" i="4"/>
  <c r="W25" i="4"/>
  <c r="X26" i="4"/>
  <c r="X30" i="4"/>
  <c r="X33" i="4"/>
  <c r="X25" i="4"/>
  <c r="X37" i="4"/>
  <c r="T42" i="4"/>
  <c r="U45" i="4"/>
  <c r="U44" i="4"/>
  <c r="U50" i="4"/>
  <c r="U55" i="4"/>
  <c r="V45" i="4"/>
  <c r="V44" i="4"/>
  <c r="V41" i="4"/>
  <c r="V50" i="4"/>
  <c r="V55" i="4"/>
  <c r="W45" i="4"/>
  <c r="W44" i="4"/>
  <c r="W41" i="4"/>
  <c r="W40" i="4"/>
  <c r="W50" i="4"/>
  <c r="W55" i="4"/>
  <c r="X45" i="4"/>
  <c r="X44" i="4"/>
  <c r="X41" i="4"/>
  <c r="X40" i="4"/>
  <c r="X71" i="4"/>
  <c r="X50" i="4"/>
  <c r="X55" i="4"/>
  <c r="T61" i="4"/>
  <c r="R61" i="4"/>
  <c r="W63" i="4"/>
  <c r="T63" i="4"/>
  <c r="T64" i="4"/>
  <c r="T66" i="4"/>
  <c r="T67" i="4"/>
  <c r="T68" i="4"/>
  <c r="R68" i="4"/>
  <c r="T91" i="4"/>
  <c r="U91" i="4"/>
  <c r="U90" i="4"/>
  <c r="U89" i="4"/>
  <c r="U94" i="4"/>
  <c r="U97" i="4"/>
  <c r="U101" i="4"/>
  <c r="V90" i="4"/>
  <c r="V94" i="4"/>
  <c r="V97" i="4"/>
  <c r="V101" i="4"/>
  <c r="W90" i="4"/>
  <c r="W94" i="4"/>
  <c r="W97" i="4"/>
  <c r="W89" i="4"/>
  <c r="W101" i="4"/>
  <c r="X90" i="4"/>
  <c r="X94" i="4"/>
  <c r="X89" i="4"/>
  <c r="X97" i="4"/>
  <c r="X101" i="4"/>
  <c r="T106" i="4"/>
  <c r="R106" i="4"/>
  <c r="U109" i="4"/>
  <c r="U114" i="4"/>
  <c r="U119" i="4"/>
  <c r="U108" i="4"/>
  <c r="V109" i="4"/>
  <c r="V114" i="4"/>
  <c r="V119" i="4"/>
  <c r="V108" i="4"/>
  <c r="V105" i="4"/>
  <c r="V104" i="4"/>
  <c r="W109" i="4"/>
  <c r="W114" i="4"/>
  <c r="W119" i="4"/>
  <c r="W108" i="4"/>
  <c r="W105" i="4"/>
  <c r="W104" i="4"/>
  <c r="W135" i="4"/>
  <c r="X109" i="4"/>
  <c r="X114" i="4"/>
  <c r="X119" i="4"/>
  <c r="X108" i="4"/>
  <c r="T125" i="4"/>
  <c r="R125" i="4"/>
  <c r="W127" i="4"/>
  <c r="T127" i="4"/>
  <c r="T126" i="4"/>
  <c r="T128" i="4"/>
  <c r="T130" i="4"/>
  <c r="T131" i="4"/>
  <c r="R131" i="4"/>
  <c r="T132" i="4"/>
  <c r="U5" i="4"/>
  <c r="V5" i="4"/>
  <c r="W5" i="4"/>
  <c r="X5" i="4"/>
  <c r="Y5" i="4"/>
  <c r="AA5" i="4"/>
  <c r="AB5" i="4"/>
  <c r="Z5" i="4"/>
  <c r="O6" i="4"/>
  <c r="P6" i="4"/>
  <c r="Q6" i="4"/>
  <c r="Q19" i="4"/>
  <c r="U7" i="4"/>
  <c r="V7" i="4"/>
  <c r="X7" i="4"/>
  <c r="X10" i="4"/>
  <c r="Y7" i="4"/>
  <c r="AA7" i="4"/>
  <c r="AB7" i="4"/>
  <c r="Z7" i="4"/>
  <c r="Z10" i="4"/>
  <c r="U8" i="4"/>
  <c r="V8" i="4"/>
  <c r="W8" i="4"/>
  <c r="X8" i="4"/>
  <c r="Y8" i="4"/>
  <c r="AA8" i="4"/>
  <c r="AB8" i="4"/>
  <c r="U9" i="4"/>
  <c r="W9" i="4"/>
  <c r="V9" i="4"/>
  <c r="X9" i="4"/>
  <c r="Y9" i="4"/>
  <c r="AA9" i="4"/>
  <c r="AB9" i="4"/>
  <c r="O10" i="4"/>
  <c r="P10" i="4"/>
  <c r="P19" i="4"/>
  <c r="Q10" i="4"/>
  <c r="Y10" i="4"/>
  <c r="AA10" i="4"/>
  <c r="AB10" i="4"/>
  <c r="U11" i="4"/>
  <c r="U14" i="4"/>
  <c r="V11" i="4"/>
  <c r="V14" i="4"/>
  <c r="W11" i="4"/>
  <c r="W14" i="4"/>
  <c r="X11" i="4"/>
  <c r="Y11" i="4"/>
  <c r="Y14" i="4"/>
  <c r="AA11" i="4"/>
  <c r="AB11" i="4"/>
  <c r="Z11" i="4"/>
  <c r="Z14" i="4"/>
  <c r="U12" i="4"/>
  <c r="W12" i="4"/>
  <c r="V12" i="4"/>
  <c r="X12" i="4"/>
  <c r="Y12" i="4"/>
  <c r="AA12" i="4"/>
  <c r="AB12" i="4"/>
  <c r="Z12" i="4"/>
  <c r="U13" i="4"/>
  <c r="W13" i="4"/>
  <c r="V13" i="4"/>
  <c r="X13" i="4"/>
  <c r="Y13" i="4"/>
  <c r="AA13" i="4"/>
  <c r="AB13" i="4"/>
  <c r="Z13" i="4"/>
  <c r="O14" i="4"/>
  <c r="P14" i="4"/>
  <c r="Q14" i="4"/>
  <c r="X14" i="4"/>
  <c r="AA14" i="4"/>
  <c r="AB14" i="4"/>
  <c r="U15" i="4"/>
  <c r="U18" i="4"/>
  <c r="V15" i="4"/>
  <c r="X15" i="4"/>
  <c r="X18" i="4"/>
  <c r="Y15" i="4"/>
  <c r="AA15" i="4"/>
  <c r="AB15" i="4"/>
  <c r="U16" i="4"/>
  <c r="V16" i="4"/>
  <c r="W16" i="4"/>
  <c r="X16" i="4"/>
  <c r="Y16" i="4"/>
  <c r="AA16" i="4"/>
  <c r="Z16" i="4"/>
  <c r="AB16" i="4"/>
  <c r="U17" i="4"/>
  <c r="V17" i="4"/>
  <c r="W17" i="4"/>
  <c r="X17" i="4"/>
  <c r="Y17" i="4"/>
  <c r="AA17" i="4"/>
  <c r="Z17" i="4"/>
  <c r="AB17" i="4"/>
  <c r="O18" i="4"/>
  <c r="P18" i="4"/>
  <c r="Q18" i="4"/>
  <c r="Y18" i="4"/>
  <c r="AA18" i="4"/>
  <c r="F26" i="4"/>
  <c r="F30" i="4"/>
  <c r="F33" i="4"/>
  <c r="F37" i="4"/>
  <c r="F25" i="4"/>
  <c r="G26" i="4"/>
  <c r="G30" i="4"/>
  <c r="G33" i="4"/>
  <c r="G37" i="4"/>
  <c r="G25" i="4"/>
  <c r="H27" i="4"/>
  <c r="I27" i="4"/>
  <c r="I26" i="4"/>
  <c r="I25" i="4"/>
  <c r="I30" i="4"/>
  <c r="I33" i="4"/>
  <c r="I37" i="4"/>
  <c r="J26" i="4"/>
  <c r="J30" i="4"/>
  <c r="J33" i="4"/>
  <c r="J37" i="4"/>
  <c r="J25" i="4"/>
  <c r="K26" i="4"/>
  <c r="K30" i="4"/>
  <c r="K25" i="4"/>
  <c r="K33" i="4"/>
  <c r="K37" i="4"/>
  <c r="L26" i="4"/>
  <c r="L30" i="4"/>
  <c r="L25" i="4"/>
  <c r="L33" i="4"/>
  <c r="L37" i="4"/>
  <c r="R26" i="4"/>
  <c r="R30" i="4"/>
  <c r="R33" i="4"/>
  <c r="R37" i="4"/>
  <c r="R25" i="4"/>
  <c r="S26" i="4"/>
  <c r="S30" i="4"/>
  <c r="S33" i="4"/>
  <c r="S37" i="4"/>
  <c r="H28" i="4"/>
  <c r="H29" i="4"/>
  <c r="H26" i="4"/>
  <c r="T28" i="4"/>
  <c r="T26" i="4"/>
  <c r="T29" i="4"/>
  <c r="H31" i="4"/>
  <c r="H32" i="4"/>
  <c r="T31" i="4"/>
  <c r="T32" i="4"/>
  <c r="T30" i="4"/>
  <c r="H34" i="4"/>
  <c r="H35" i="4"/>
  <c r="H33" i="4"/>
  <c r="H36" i="4"/>
  <c r="T34" i="4"/>
  <c r="T35" i="4"/>
  <c r="T36" i="4"/>
  <c r="H38" i="4"/>
  <c r="H39" i="4"/>
  <c r="H37" i="4"/>
  <c r="T38" i="4"/>
  <c r="T37" i="4"/>
  <c r="T39" i="4"/>
  <c r="H42" i="4"/>
  <c r="F42" i="4"/>
  <c r="H47" i="4"/>
  <c r="F47" i="4"/>
  <c r="F45" i="4"/>
  <c r="H51" i="4"/>
  <c r="H52" i="4"/>
  <c r="F52" i="4"/>
  <c r="H56" i="4"/>
  <c r="F56" i="4"/>
  <c r="H57" i="4"/>
  <c r="H55" i="4"/>
  <c r="F57" i="4"/>
  <c r="H59" i="4"/>
  <c r="F59" i="4"/>
  <c r="H60" i="4"/>
  <c r="F60" i="4"/>
  <c r="H61" i="4"/>
  <c r="F61" i="4"/>
  <c r="H64" i="4"/>
  <c r="F64" i="4"/>
  <c r="H66" i="4"/>
  <c r="F66" i="4"/>
  <c r="H67" i="4"/>
  <c r="F67" i="4"/>
  <c r="H68" i="4"/>
  <c r="F68" i="4"/>
  <c r="G45" i="4"/>
  <c r="G44" i="4"/>
  <c r="G41" i="4"/>
  <c r="G40" i="4"/>
  <c r="G50" i="4"/>
  <c r="G55" i="4"/>
  <c r="G62" i="4"/>
  <c r="I45" i="4"/>
  <c r="I44" i="4"/>
  <c r="I50" i="4"/>
  <c r="I55" i="4"/>
  <c r="J45" i="4"/>
  <c r="J44" i="4"/>
  <c r="J41" i="4"/>
  <c r="J40" i="4"/>
  <c r="J50" i="4"/>
  <c r="J55" i="4"/>
  <c r="K45" i="4"/>
  <c r="K44" i="4"/>
  <c r="K41" i="4"/>
  <c r="K50" i="4"/>
  <c r="K55" i="4"/>
  <c r="L45" i="4"/>
  <c r="L44" i="4"/>
  <c r="L41" i="4"/>
  <c r="L50" i="4"/>
  <c r="L55" i="4"/>
  <c r="K63" i="4"/>
  <c r="H63" i="4"/>
  <c r="H62" i="4"/>
  <c r="I62" i="4"/>
  <c r="J62" i="4"/>
  <c r="L62" i="4"/>
  <c r="R42" i="4"/>
  <c r="T47" i="4"/>
  <c r="R47" i="4"/>
  <c r="R45" i="4"/>
  <c r="T51" i="4"/>
  <c r="T52" i="4"/>
  <c r="R52" i="4"/>
  <c r="T56" i="4"/>
  <c r="T57" i="4"/>
  <c r="R57" i="4"/>
  <c r="T59" i="4"/>
  <c r="R59" i="4"/>
  <c r="T60" i="4"/>
  <c r="R60" i="4"/>
  <c r="R66" i="4"/>
  <c r="R67" i="4"/>
  <c r="S45" i="4"/>
  <c r="S50" i="4"/>
  <c r="S55" i="4"/>
  <c r="S62" i="4"/>
  <c r="U62" i="4"/>
  <c r="V62" i="4"/>
  <c r="V40" i="4"/>
  <c r="W62" i="4"/>
  <c r="X62" i="4"/>
  <c r="H43" i="4"/>
  <c r="F43" i="4"/>
  <c r="T43" i="4"/>
  <c r="R43" i="4"/>
  <c r="H46" i="4"/>
  <c r="H45" i="4"/>
  <c r="T46" i="4"/>
  <c r="T45" i="4"/>
  <c r="AD45" i="4"/>
  <c r="H49" i="4"/>
  <c r="F49" i="4"/>
  <c r="T49" i="4"/>
  <c r="R49" i="4"/>
  <c r="H54" i="4"/>
  <c r="F54" i="4"/>
  <c r="T54" i="4"/>
  <c r="R54" i="4"/>
  <c r="H58" i="4"/>
  <c r="F58" i="4"/>
  <c r="T58" i="4"/>
  <c r="R58" i="4"/>
  <c r="W71" i="4"/>
  <c r="G77" i="4"/>
  <c r="S77" i="4"/>
  <c r="G80" i="4"/>
  <c r="G81" i="4"/>
  <c r="G82" i="4"/>
  <c r="S80" i="4"/>
  <c r="S81" i="4"/>
  <c r="S82" i="4"/>
  <c r="G83" i="4"/>
  <c r="F90" i="4"/>
  <c r="F94" i="4"/>
  <c r="F97" i="4"/>
  <c r="F101" i="4"/>
  <c r="G90" i="4"/>
  <c r="G94" i="4"/>
  <c r="G97" i="4"/>
  <c r="G101" i="4"/>
  <c r="H91" i="4"/>
  <c r="I91" i="4"/>
  <c r="I90" i="4"/>
  <c r="I89" i="4"/>
  <c r="I94" i="4"/>
  <c r="I97" i="4"/>
  <c r="I101" i="4"/>
  <c r="J90" i="4"/>
  <c r="J89" i="4"/>
  <c r="J94" i="4"/>
  <c r="J97" i="4"/>
  <c r="J101" i="4"/>
  <c r="K90" i="4"/>
  <c r="K94" i="4"/>
  <c r="K97" i="4"/>
  <c r="K101" i="4"/>
  <c r="K89" i="4"/>
  <c r="L90" i="4"/>
  <c r="L94" i="4"/>
  <c r="L97" i="4"/>
  <c r="L89" i="4"/>
  <c r="L101" i="4"/>
  <c r="R90" i="4"/>
  <c r="R94" i="4"/>
  <c r="R89" i="4"/>
  <c r="R97" i="4"/>
  <c r="R101" i="4"/>
  <c r="S90" i="4"/>
  <c r="S94" i="4"/>
  <c r="S89" i="4"/>
  <c r="S97" i="4"/>
  <c r="S101" i="4"/>
  <c r="H92" i="4"/>
  <c r="H93" i="4"/>
  <c r="T92" i="4"/>
  <c r="T93" i="4"/>
  <c r="T90" i="4"/>
  <c r="H95" i="4"/>
  <c r="H96" i="4"/>
  <c r="H94" i="4"/>
  <c r="T95" i="4"/>
  <c r="T94" i="4"/>
  <c r="T96" i="4"/>
  <c r="H98" i="4"/>
  <c r="H97" i="4"/>
  <c r="H99" i="4"/>
  <c r="H100" i="4"/>
  <c r="T98" i="4"/>
  <c r="T97" i="4"/>
  <c r="T99" i="4"/>
  <c r="T100" i="4"/>
  <c r="H102" i="4"/>
  <c r="H103" i="4"/>
  <c r="T102" i="4"/>
  <c r="T103" i="4"/>
  <c r="T101" i="4"/>
  <c r="H106" i="4"/>
  <c r="F106" i="4"/>
  <c r="H111" i="4"/>
  <c r="F111" i="4"/>
  <c r="F109" i="4"/>
  <c r="H115" i="4"/>
  <c r="H116" i="4"/>
  <c r="F116" i="4"/>
  <c r="H120" i="4"/>
  <c r="F120" i="4"/>
  <c r="F119" i="4"/>
  <c r="H121" i="4"/>
  <c r="F121" i="4"/>
  <c r="H123" i="4"/>
  <c r="F123" i="4"/>
  <c r="H124" i="4"/>
  <c r="F124" i="4"/>
  <c r="H125" i="4"/>
  <c r="F125" i="4"/>
  <c r="H128" i="4"/>
  <c r="F128" i="4"/>
  <c r="H130" i="4"/>
  <c r="F130" i="4"/>
  <c r="H131" i="4"/>
  <c r="F131" i="4"/>
  <c r="H132" i="4"/>
  <c r="F132" i="4"/>
  <c r="G109" i="4"/>
  <c r="G114" i="4"/>
  <c r="G119" i="4"/>
  <c r="G108" i="4"/>
  <c r="G105" i="4"/>
  <c r="G104" i="4"/>
  <c r="G126" i="4"/>
  <c r="I109" i="4"/>
  <c r="I114" i="4"/>
  <c r="I119" i="4"/>
  <c r="I108" i="4"/>
  <c r="J109" i="4"/>
  <c r="J114" i="4"/>
  <c r="J119" i="4"/>
  <c r="K109" i="4"/>
  <c r="K114" i="4"/>
  <c r="K119" i="4"/>
  <c r="L109" i="4"/>
  <c r="L114" i="4"/>
  <c r="L108" i="4"/>
  <c r="L105" i="4"/>
  <c r="L119" i="4"/>
  <c r="K127" i="4"/>
  <c r="H127" i="4"/>
  <c r="I126" i="4"/>
  <c r="J126" i="4"/>
  <c r="K126" i="4"/>
  <c r="L126" i="4"/>
  <c r="L104" i="4"/>
  <c r="L135" i="4"/>
  <c r="T111" i="4"/>
  <c r="R111" i="4"/>
  <c r="R109" i="4"/>
  <c r="T115" i="4"/>
  <c r="T116" i="4"/>
  <c r="R116" i="4"/>
  <c r="T120" i="4"/>
  <c r="R120" i="4"/>
  <c r="T121" i="4"/>
  <c r="R121" i="4"/>
  <c r="T123" i="4"/>
  <c r="R123" i="4"/>
  <c r="T124" i="4"/>
  <c r="R124" i="4"/>
  <c r="R128" i="4"/>
  <c r="R126" i="4"/>
  <c r="R130" i="4"/>
  <c r="R132" i="4"/>
  <c r="S109" i="4"/>
  <c r="S114" i="4"/>
  <c r="S119" i="4"/>
  <c r="S126" i="4"/>
  <c r="U126" i="4"/>
  <c r="V126" i="4"/>
  <c r="W126" i="4"/>
  <c r="X105" i="4"/>
  <c r="X104" i="4"/>
  <c r="X135" i="4"/>
  <c r="X126" i="4"/>
  <c r="H107" i="4"/>
  <c r="F107" i="4"/>
  <c r="T107" i="4"/>
  <c r="R107" i="4"/>
  <c r="H110" i="4"/>
  <c r="H109" i="4"/>
  <c r="T110" i="4"/>
  <c r="T109" i="4"/>
  <c r="AD109" i="4"/>
  <c r="H113" i="4"/>
  <c r="F113" i="4"/>
  <c r="T113" i="4"/>
  <c r="R113" i="4"/>
  <c r="H118" i="4"/>
  <c r="F118" i="4"/>
  <c r="T118" i="4"/>
  <c r="R118" i="4"/>
  <c r="H119" i="4"/>
  <c r="T119" i="4"/>
  <c r="H122" i="4"/>
  <c r="F122" i="4"/>
  <c r="T122" i="4"/>
  <c r="R122" i="4"/>
  <c r="G141" i="4"/>
  <c r="G145" i="4"/>
  <c r="S141" i="4"/>
  <c r="G144" i="4"/>
  <c r="F154" i="4"/>
  <c r="F158" i="4"/>
  <c r="F153" i="4"/>
  <c r="F161" i="4"/>
  <c r="F165" i="4"/>
  <c r="G154" i="4"/>
  <c r="G158" i="4"/>
  <c r="G161" i="4"/>
  <c r="G165" i="4"/>
  <c r="H155" i="4"/>
  <c r="I155" i="4"/>
  <c r="I154" i="4"/>
  <c r="I153" i="4"/>
  <c r="I158" i="4"/>
  <c r="I161" i="4"/>
  <c r="I165" i="4"/>
  <c r="J154" i="4"/>
  <c r="J158" i="4"/>
  <c r="J161" i="4"/>
  <c r="J165" i="4"/>
  <c r="K154" i="4"/>
  <c r="K158" i="4"/>
  <c r="K161" i="4"/>
  <c r="K165" i="4"/>
  <c r="K153" i="4"/>
  <c r="L154" i="4"/>
  <c r="L158" i="4"/>
  <c r="L161" i="4"/>
  <c r="L165" i="4"/>
  <c r="R154" i="4"/>
  <c r="R158" i="4"/>
  <c r="R161" i="4"/>
  <c r="R165" i="4"/>
  <c r="S154" i="4"/>
  <c r="S158" i="4"/>
  <c r="S161" i="4"/>
  <c r="S165" i="4"/>
  <c r="S153" i="4"/>
  <c r="T155" i="4"/>
  <c r="U158" i="4"/>
  <c r="U161" i="4"/>
  <c r="U165" i="4"/>
  <c r="V154" i="4"/>
  <c r="V158" i="4"/>
  <c r="V153" i="4"/>
  <c r="V161" i="4"/>
  <c r="V165" i="4"/>
  <c r="W154" i="4"/>
  <c r="W158" i="4"/>
  <c r="W161" i="4"/>
  <c r="W165" i="4"/>
  <c r="X154" i="4"/>
  <c r="X158" i="4"/>
  <c r="X153" i="4"/>
  <c r="X161" i="4"/>
  <c r="X165" i="4"/>
  <c r="H156" i="4"/>
  <c r="H154" i="4"/>
  <c r="H157" i="4"/>
  <c r="T156" i="4"/>
  <c r="T157" i="4"/>
  <c r="H159" i="4"/>
  <c r="H160" i="4"/>
  <c r="H158" i="4"/>
  <c r="T159" i="4"/>
  <c r="T160" i="4"/>
  <c r="T158" i="4"/>
  <c r="T170" i="4"/>
  <c r="R170" i="4"/>
  <c r="U173" i="4"/>
  <c r="U178" i="4"/>
  <c r="U183" i="4"/>
  <c r="U172" i="4"/>
  <c r="V173" i="4"/>
  <c r="V178" i="4"/>
  <c r="V183" i="4"/>
  <c r="V172" i="4"/>
  <c r="W173" i="4"/>
  <c r="W178" i="4"/>
  <c r="W183" i="4"/>
  <c r="W172" i="4"/>
  <c r="W169" i="4"/>
  <c r="X173" i="4"/>
  <c r="X178" i="4"/>
  <c r="X183" i="4"/>
  <c r="X172" i="4"/>
  <c r="X169" i="4"/>
  <c r="T189" i="4"/>
  <c r="W191" i="4"/>
  <c r="T191" i="4"/>
  <c r="T192" i="4"/>
  <c r="T194" i="4"/>
  <c r="R194" i="4"/>
  <c r="T195" i="4"/>
  <c r="T196" i="4"/>
  <c r="R196" i="4"/>
  <c r="H162" i="4"/>
  <c r="H161" i="4"/>
  <c r="H163" i="4"/>
  <c r="H164" i="4"/>
  <c r="T162" i="4"/>
  <c r="T163" i="4"/>
  <c r="T164" i="4"/>
  <c r="H166" i="4"/>
  <c r="H165" i="4"/>
  <c r="H167" i="4"/>
  <c r="T166" i="4"/>
  <c r="T167" i="4"/>
  <c r="T165" i="4"/>
  <c r="H170" i="4"/>
  <c r="F170" i="4"/>
  <c r="H175" i="4"/>
  <c r="H179" i="4"/>
  <c r="F179" i="4"/>
  <c r="F178" i="4"/>
  <c r="H180" i="4"/>
  <c r="F180" i="4"/>
  <c r="H184" i="4"/>
  <c r="F184" i="4"/>
  <c r="F183" i="4"/>
  <c r="H185" i="4"/>
  <c r="F185" i="4"/>
  <c r="H187" i="4"/>
  <c r="F187" i="4"/>
  <c r="H188" i="4"/>
  <c r="F188" i="4"/>
  <c r="H189" i="4"/>
  <c r="F189" i="4"/>
  <c r="H192" i="4"/>
  <c r="F192" i="4"/>
  <c r="F190" i="4"/>
  <c r="H194" i="4"/>
  <c r="F194" i="4"/>
  <c r="H195" i="4"/>
  <c r="F195" i="4"/>
  <c r="H196" i="4"/>
  <c r="F196" i="4"/>
  <c r="G173" i="4"/>
  <c r="G178" i="4"/>
  <c r="G183" i="4"/>
  <c r="G190" i="4"/>
  <c r="I173" i="4"/>
  <c r="I178" i="4"/>
  <c r="I172" i="4"/>
  <c r="I183" i="4"/>
  <c r="J173" i="4"/>
  <c r="J172" i="4"/>
  <c r="J169" i="4"/>
  <c r="J168" i="4"/>
  <c r="J178" i="4"/>
  <c r="J183" i="4"/>
  <c r="K173" i="4"/>
  <c r="K172" i="4"/>
  <c r="K169" i="4"/>
  <c r="K168" i="4"/>
  <c r="K178" i="4"/>
  <c r="K183" i="4"/>
  <c r="L173" i="4"/>
  <c r="L172" i="4"/>
  <c r="L169" i="4"/>
  <c r="L168" i="4"/>
  <c r="L199" i="4"/>
  <c r="L178" i="4"/>
  <c r="L183" i="4"/>
  <c r="K191" i="4"/>
  <c r="H191" i="4"/>
  <c r="H190" i="4"/>
  <c r="I190" i="4"/>
  <c r="J190" i="4"/>
  <c r="L190" i="4"/>
  <c r="T175" i="4"/>
  <c r="T179" i="4"/>
  <c r="R179" i="4"/>
  <c r="T180" i="4"/>
  <c r="R180" i="4"/>
  <c r="T184" i="4"/>
  <c r="T185" i="4"/>
  <c r="R185" i="4"/>
  <c r="T187" i="4"/>
  <c r="R187" i="4"/>
  <c r="T188" i="4"/>
  <c r="R188" i="4"/>
  <c r="R189" i="4"/>
  <c r="R195" i="4"/>
  <c r="S173" i="4"/>
  <c r="S178" i="4"/>
  <c r="S172" i="4"/>
  <c r="S169" i="4"/>
  <c r="S168" i="4"/>
  <c r="S183" i="4"/>
  <c r="S190" i="4"/>
  <c r="U169" i="4"/>
  <c r="U168" i="4"/>
  <c r="U190" i="4"/>
  <c r="V169" i="4"/>
  <c r="V168" i="4"/>
  <c r="V190" i="4"/>
  <c r="W190" i="4"/>
  <c r="W168" i="4"/>
  <c r="W199" i="4"/>
  <c r="X190" i="4"/>
  <c r="H171" i="4"/>
  <c r="F171" i="4"/>
  <c r="T171" i="4"/>
  <c r="R171" i="4"/>
  <c r="H174" i="4"/>
  <c r="T174" i="4"/>
  <c r="AD173" i="4"/>
  <c r="H177" i="4"/>
  <c r="F177" i="4"/>
  <c r="T177" i="4"/>
  <c r="R177" i="4"/>
  <c r="H178" i="4"/>
  <c r="H182" i="4"/>
  <c r="F182" i="4"/>
  <c r="T182" i="4"/>
  <c r="R182" i="4"/>
  <c r="H183" i="4"/>
  <c r="H186" i="4"/>
  <c r="F186" i="4"/>
  <c r="T186" i="4"/>
  <c r="R186" i="4"/>
  <c r="G205" i="4"/>
  <c r="S205" i="4"/>
  <c r="G208" i="4"/>
  <c r="G209" i="4"/>
  <c r="S208" i="4"/>
  <c r="S209" i="4"/>
  <c r="S210" i="4"/>
  <c r="S211" i="4"/>
  <c r="F218" i="4"/>
  <c r="F222" i="4"/>
  <c r="F225" i="4"/>
  <c r="F229" i="4"/>
  <c r="F217" i="4"/>
  <c r="G218" i="4"/>
  <c r="G222" i="4"/>
  <c r="G225" i="4"/>
  <c r="G217" i="4"/>
  <c r="G229" i="4"/>
  <c r="H219" i="4"/>
  <c r="I219" i="4"/>
  <c r="I218" i="4"/>
  <c r="I217" i="4"/>
  <c r="I222" i="4"/>
  <c r="I225" i="4"/>
  <c r="I229" i="4"/>
  <c r="J218" i="4"/>
  <c r="J222" i="4"/>
  <c r="J225" i="4"/>
  <c r="J217" i="4"/>
  <c r="J229" i="4"/>
  <c r="K218" i="4"/>
  <c r="K222" i="4"/>
  <c r="K225" i="4"/>
  <c r="K229" i="4"/>
  <c r="L218" i="4"/>
  <c r="L222" i="4"/>
  <c r="L225" i="4"/>
  <c r="L229" i="4"/>
  <c r="R218" i="4"/>
  <c r="R222" i="4"/>
  <c r="R225" i="4"/>
  <c r="R229" i="4"/>
  <c r="S218" i="4"/>
  <c r="S222" i="4"/>
  <c r="S225" i="4"/>
  <c r="S229" i="4"/>
  <c r="T219" i="4"/>
  <c r="U219" i="4"/>
  <c r="U218" i="4"/>
  <c r="U217" i="4"/>
  <c r="U222" i="4"/>
  <c r="U225" i="4"/>
  <c r="U229" i="4"/>
  <c r="V218" i="4"/>
  <c r="V222" i="4"/>
  <c r="V217" i="4"/>
  <c r="V225" i="4"/>
  <c r="V229" i="4"/>
  <c r="W218" i="4"/>
  <c r="W222" i="4"/>
  <c r="W217" i="4"/>
  <c r="W225" i="4"/>
  <c r="W229" i="4"/>
  <c r="X218" i="4"/>
  <c r="X222" i="4"/>
  <c r="X225" i="4"/>
  <c r="X229" i="4"/>
  <c r="X217" i="4"/>
  <c r="H220" i="4"/>
  <c r="H218" i="4"/>
  <c r="H221" i="4"/>
  <c r="T220" i="4"/>
  <c r="T221" i="4"/>
  <c r="H223" i="4"/>
  <c r="H224" i="4"/>
  <c r="H222" i="4"/>
  <c r="T223" i="4"/>
  <c r="T224" i="4"/>
  <c r="T222" i="4"/>
  <c r="T234" i="4"/>
  <c r="R234" i="4"/>
  <c r="U237" i="4"/>
  <c r="U242" i="4"/>
  <c r="U247" i="4"/>
  <c r="U236" i="4"/>
  <c r="V237" i="4"/>
  <c r="V236" i="4"/>
  <c r="V242" i="4"/>
  <c r="V247" i="4"/>
  <c r="W237" i="4"/>
  <c r="W236" i="4"/>
  <c r="W233" i="4"/>
  <c r="W242" i="4"/>
  <c r="W247" i="4"/>
  <c r="X237" i="4"/>
  <c r="X242" i="4"/>
  <c r="X247" i="4"/>
  <c r="T253" i="4"/>
  <c r="W255" i="4"/>
  <c r="T255" i="4"/>
  <c r="T254" i="4"/>
  <c r="T256" i="4"/>
  <c r="T258" i="4"/>
  <c r="T259" i="4"/>
  <c r="T260" i="4"/>
  <c r="H226" i="4"/>
  <c r="H225" i="4"/>
  <c r="H227" i="4"/>
  <c r="H228" i="4"/>
  <c r="T226" i="4"/>
  <c r="T225" i="4"/>
  <c r="T227" i="4"/>
  <c r="T228" i="4"/>
  <c r="H230" i="4"/>
  <c r="H231" i="4"/>
  <c r="H229" i="4"/>
  <c r="T230" i="4"/>
  <c r="T231" i="4"/>
  <c r="T229" i="4"/>
  <c r="H234" i="4"/>
  <c r="F234" i="4"/>
  <c r="H239" i="4"/>
  <c r="F239" i="4"/>
  <c r="F237" i="4"/>
  <c r="H243" i="4"/>
  <c r="F243" i="4"/>
  <c r="H244" i="4"/>
  <c r="H248" i="4"/>
  <c r="F248" i="4"/>
  <c r="H249" i="4"/>
  <c r="H251" i="4"/>
  <c r="F251" i="4"/>
  <c r="H252" i="4"/>
  <c r="F252" i="4"/>
  <c r="H253" i="4"/>
  <c r="F253" i="4"/>
  <c r="H256" i="4"/>
  <c r="F256" i="4"/>
  <c r="H258" i="4"/>
  <c r="F258" i="4"/>
  <c r="H259" i="4"/>
  <c r="F259" i="4"/>
  <c r="H260" i="4"/>
  <c r="F260" i="4"/>
  <c r="G237" i="4"/>
  <c r="G242" i="4"/>
  <c r="G247" i="4"/>
  <c r="G236" i="4"/>
  <c r="G233" i="4"/>
  <c r="G232" i="4"/>
  <c r="G254" i="4"/>
  <c r="I237" i="4"/>
  <c r="I242" i="4"/>
  <c r="I247" i="4"/>
  <c r="J237" i="4"/>
  <c r="J242" i="4"/>
  <c r="J247" i="4"/>
  <c r="K237" i="4"/>
  <c r="K236" i="4"/>
  <c r="K233" i="4"/>
  <c r="K242" i="4"/>
  <c r="K247" i="4"/>
  <c r="L237" i="4"/>
  <c r="L236" i="4"/>
  <c r="L233" i="4"/>
  <c r="L242" i="4"/>
  <c r="L247" i="4"/>
  <c r="K255" i="4"/>
  <c r="H255" i="4"/>
  <c r="H254" i="4"/>
  <c r="I254" i="4"/>
  <c r="J254" i="4"/>
  <c r="L254" i="4"/>
  <c r="T239" i="4"/>
  <c r="R239" i="4"/>
  <c r="R237" i="4"/>
  <c r="T243" i="4"/>
  <c r="R243" i="4"/>
  <c r="T244" i="4"/>
  <c r="R244" i="4"/>
  <c r="T248" i="4"/>
  <c r="R248" i="4"/>
  <c r="T249" i="4"/>
  <c r="T251" i="4"/>
  <c r="R251" i="4"/>
  <c r="T252" i="4"/>
  <c r="R252" i="4"/>
  <c r="R253" i="4"/>
  <c r="R256" i="4"/>
  <c r="R254" i="4"/>
  <c r="R258" i="4"/>
  <c r="R259" i="4"/>
  <c r="R260" i="4"/>
  <c r="S237" i="4"/>
  <c r="S236" i="4"/>
  <c r="S233" i="4"/>
  <c r="S232" i="4"/>
  <c r="S242" i="4"/>
  <c r="S247" i="4"/>
  <c r="S254" i="4"/>
  <c r="U254" i="4"/>
  <c r="V233" i="4"/>
  <c r="V232" i="4"/>
  <c r="V254" i="4"/>
  <c r="W254" i="4"/>
  <c r="W232" i="4"/>
  <c r="W263" i="4"/>
  <c r="X254" i="4"/>
  <c r="H235" i="4"/>
  <c r="F235" i="4"/>
  <c r="T235" i="4"/>
  <c r="R235" i="4"/>
  <c r="H238" i="4"/>
  <c r="H237" i="4"/>
  <c r="T238" i="4"/>
  <c r="T237" i="4"/>
  <c r="AD237" i="4"/>
  <c r="H241" i="4"/>
  <c r="F241" i="4"/>
  <c r="T241" i="4"/>
  <c r="R241" i="4"/>
  <c r="T242" i="4"/>
  <c r="H246" i="4"/>
  <c r="F246" i="4"/>
  <c r="T246" i="4"/>
  <c r="R246" i="4"/>
  <c r="H250" i="4"/>
  <c r="F250" i="4"/>
  <c r="T250" i="4"/>
  <c r="R250" i="4"/>
  <c r="G269" i="4"/>
  <c r="S269" i="4"/>
  <c r="G272" i="4"/>
  <c r="S272" i="4"/>
  <c r="G273" i="4"/>
  <c r="S273" i="4"/>
  <c r="S274" i="4"/>
  <c r="S275" i="4"/>
  <c r="F282" i="4"/>
  <c r="F286" i="4"/>
  <c r="F289" i="4"/>
  <c r="F293" i="4"/>
  <c r="F281" i="4"/>
  <c r="G282" i="4"/>
  <c r="G286" i="4"/>
  <c r="G281" i="4"/>
  <c r="G289" i="4"/>
  <c r="G293" i="4"/>
  <c r="H283" i="4"/>
  <c r="I283" i="4"/>
  <c r="I282" i="4"/>
  <c r="I281" i="4"/>
  <c r="I286" i="4"/>
  <c r="I289" i="4"/>
  <c r="I293" i="4"/>
  <c r="J282" i="4"/>
  <c r="J286" i="4"/>
  <c r="J289" i="4"/>
  <c r="J293" i="4"/>
  <c r="K282" i="4"/>
  <c r="K286" i="4"/>
  <c r="K289" i="4"/>
  <c r="K281" i="4"/>
  <c r="K293" i="4"/>
  <c r="L282" i="4"/>
  <c r="L286" i="4"/>
  <c r="L289" i="4"/>
  <c r="L293" i="4"/>
  <c r="R282" i="4"/>
  <c r="R286" i="4"/>
  <c r="R281" i="4"/>
  <c r="R289" i="4"/>
  <c r="R293" i="4"/>
  <c r="S282" i="4"/>
  <c r="S286" i="4"/>
  <c r="S281" i="4"/>
  <c r="S289" i="4"/>
  <c r="S293" i="4"/>
  <c r="T283" i="4"/>
  <c r="U283" i="4"/>
  <c r="U282" i="4"/>
  <c r="U286" i="4"/>
  <c r="U289" i="4"/>
  <c r="U293" i="4"/>
  <c r="V282" i="4"/>
  <c r="V286" i="4"/>
  <c r="V289" i="4"/>
  <c r="V293" i="4"/>
  <c r="W282" i="4"/>
  <c r="W286" i="4"/>
  <c r="W281" i="4"/>
  <c r="W289" i="4"/>
  <c r="W293" i="4"/>
  <c r="X282" i="4"/>
  <c r="X286" i="4"/>
  <c r="X281" i="4"/>
  <c r="X289" i="4"/>
  <c r="X293" i="4"/>
  <c r="H284" i="4"/>
  <c r="H282" i="4"/>
  <c r="H285" i="4"/>
  <c r="T284" i="4"/>
  <c r="T285" i="4"/>
  <c r="H287" i="4"/>
  <c r="H286" i="4"/>
  <c r="H288" i="4"/>
  <c r="T287" i="4"/>
  <c r="T288" i="4"/>
  <c r="T286" i="4"/>
  <c r="T298" i="4"/>
  <c r="U301" i="4"/>
  <c r="U306" i="4"/>
  <c r="U300" i="4"/>
  <c r="U297" i="4"/>
  <c r="U311" i="4"/>
  <c r="V301" i="4"/>
  <c r="V306" i="4"/>
  <c r="V300" i="4"/>
  <c r="V297" i="4"/>
  <c r="V311" i="4"/>
  <c r="W301" i="4"/>
  <c r="W306" i="4"/>
  <c r="W300" i="4"/>
  <c r="T300" i="4"/>
  <c r="T297" i="4"/>
  <c r="W311" i="4"/>
  <c r="X301" i="4"/>
  <c r="X306" i="4"/>
  <c r="X300" i="4"/>
  <c r="X297" i="4"/>
  <c r="X311" i="4"/>
  <c r="T317" i="4"/>
  <c r="W319" i="4"/>
  <c r="T320" i="4"/>
  <c r="T322" i="4"/>
  <c r="R322" i="4"/>
  <c r="R318" i="4"/>
  <c r="T323" i="4"/>
  <c r="T324" i="4"/>
  <c r="R324" i="4"/>
  <c r="H290" i="4"/>
  <c r="H291" i="4"/>
  <c r="H289" i="4"/>
  <c r="H292" i="4"/>
  <c r="T290" i="4"/>
  <c r="T291" i="4"/>
  <c r="T292" i="4"/>
  <c r="H294" i="4"/>
  <c r="H295" i="4"/>
  <c r="H293" i="4"/>
  <c r="T294" i="4"/>
  <c r="T293" i="4"/>
  <c r="T295" i="4"/>
  <c r="H298" i="4"/>
  <c r="F298" i="4"/>
  <c r="H303" i="4"/>
  <c r="F303" i="4"/>
  <c r="F301" i="4"/>
  <c r="H307" i="4"/>
  <c r="F307" i="4"/>
  <c r="H308" i="4"/>
  <c r="F308" i="4"/>
  <c r="H312" i="4"/>
  <c r="H313" i="4"/>
  <c r="F313" i="4"/>
  <c r="H315" i="4"/>
  <c r="F315" i="4"/>
  <c r="H316" i="4"/>
  <c r="F316" i="4"/>
  <c r="H317" i="4"/>
  <c r="F317" i="4"/>
  <c r="H320" i="4"/>
  <c r="F320" i="4"/>
  <c r="F318" i="4"/>
  <c r="H322" i="4"/>
  <c r="F322" i="4"/>
  <c r="H323" i="4"/>
  <c r="F323" i="4"/>
  <c r="H324" i="4"/>
  <c r="F324" i="4"/>
  <c r="G301" i="4"/>
  <c r="G306" i="4"/>
  <c r="G300" i="4"/>
  <c r="G297" i="4"/>
  <c r="G296" i="4"/>
  <c r="G311" i="4"/>
  <c r="G318" i="4"/>
  <c r="I301" i="4"/>
  <c r="I306" i="4"/>
  <c r="I311" i="4"/>
  <c r="J301" i="4"/>
  <c r="J306" i="4"/>
  <c r="J311" i="4"/>
  <c r="K301" i="4"/>
  <c r="K306" i="4"/>
  <c r="K311" i="4"/>
  <c r="L301" i="4"/>
  <c r="L300" i="4"/>
  <c r="L297" i="4"/>
  <c r="L296" i="4"/>
  <c r="L327" i="4"/>
  <c r="L306" i="4"/>
  <c r="L311" i="4"/>
  <c r="K319" i="4"/>
  <c r="H319" i="4"/>
  <c r="H318" i="4"/>
  <c r="I318" i="4"/>
  <c r="J318" i="4"/>
  <c r="L318" i="4"/>
  <c r="R298" i="4"/>
  <c r="T303" i="4"/>
  <c r="R303" i="4"/>
  <c r="R301" i="4"/>
  <c r="T307" i="4"/>
  <c r="T308" i="4"/>
  <c r="R308" i="4"/>
  <c r="T312" i="4"/>
  <c r="R312" i="4"/>
  <c r="T313" i="4"/>
  <c r="R313" i="4"/>
  <c r="T315" i="4"/>
  <c r="R315" i="4"/>
  <c r="T316" i="4"/>
  <c r="R316" i="4"/>
  <c r="R317" i="4"/>
  <c r="R320" i="4"/>
  <c r="R323" i="4"/>
  <c r="S301" i="4"/>
  <c r="S306" i="4"/>
  <c r="S311" i="4"/>
  <c r="S318" i="4"/>
  <c r="U318" i="4"/>
  <c r="U296" i="4"/>
  <c r="V318" i="4"/>
  <c r="V296" i="4"/>
  <c r="X318" i="4"/>
  <c r="X296" i="4"/>
  <c r="X327" i="4"/>
  <c r="H299" i="4"/>
  <c r="F299" i="4"/>
  <c r="T299" i="4"/>
  <c r="R299" i="4"/>
  <c r="H302" i="4"/>
  <c r="T302" i="4"/>
  <c r="T301" i="4"/>
  <c r="AD301" i="4"/>
  <c r="H305" i="4"/>
  <c r="F305" i="4"/>
  <c r="T305" i="4"/>
  <c r="R305" i="4"/>
  <c r="H306" i="4"/>
  <c r="H310" i="4"/>
  <c r="F310" i="4"/>
  <c r="T310" i="4"/>
  <c r="R310" i="4"/>
  <c r="H314" i="4"/>
  <c r="F314" i="4"/>
  <c r="T314" i="4"/>
  <c r="R314" i="4"/>
  <c r="G333" i="4"/>
  <c r="G337" i="4"/>
  <c r="S333" i="4"/>
  <c r="G336" i="4"/>
  <c r="S336" i="4"/>
  <c r="S337" i="4"/>
  <c r="F346" i="4"/>
  <c r="F350" i="4"/>
  <c r="F353" i="4"/>
  <c r="F357" i="4"/>
  <c r="F345" i="4"/>
  <c r="G346" i="4"/>
  <c r="G350" i="4"/>
  <c r="G353" i="4"/>
  <c r="G357" i="4"/>
  <c r="H347" i="4"/>
  <c r="I347" i="4"/>
  <c r="I346" i="4"/>
  <c r="I345" i="4"/>
  <c r="I350" i="4"/>
  <c r="I353" i="4"/>
  <c r="I357" i="4"/>
  <c r="J346" i="4"/>
  <c r="J345" i="4"/>
  <c r="J350" i="4"/>
  <c r="J353" i="4"/>
  <c r="J357" i="4"/>
  <c r="K346" i="4"/>
  <c r="K345" i="4"/>
  <c r="K350" i="4"/>
  <c r="K353" i="4"/>
  <c r="K357" i="4"/>
  <c r="L346" i="4"/>
  <c r="L350" i="4"/>
  <c r="L353" i="4"/>
  <c r="L357" i="4"/>
  <c r="R346" i="4"/>
  <c r="R350" i="4"/>
  <c r="R345" i="4"/>
  <c r="R353" i="4"/>
  <c r="R357" i="4"/>
  <c r="S346" i="4"/>
  <c r="S350" i="4"/>
  <c r="S345" i="4"/>
  <c r="S353" i="4"/>
  <c r="S357" i="4"/>
  <c r="T347" i="4"/>
  <c r="U347" i="4"/>
  <c r="U346" i="4"/>
  <c r="U345" i="4"/>
  <c r="U350" i="4"/>
  <c r="U353" i="4"/>
  <c r="U357" i="4"/>
  <c r="V346" i="4"/>
  <c r="V350" i="4"/>
  <c r="V353" i="4"/>
  <c r="V357" i="4"/>
  <c r="V345" i="4"/>
  <c r="W346" i="4"/>
  <c r="W350" i="4"/>
  <c r="W345" i="4"/>
  <c r="W353" i="4"/>
  <c r="W357" i="4"/>
  <c r="X346" i="4"/>
  <c r="X350" i="4"/>
  <c r="X345" i="4"/>
  <c r="X353" i="4"/>
  <c r="X357" i="4"/>
  <c r="H348" i="4"/>
  <c r="H346" i="4"/>
  <c r="H349" i="4"/>
  <c r="T348" i="4"/>
  <c r="T349" i="4"/>
  <c r="T346" i="4"/>
  <c r="H351" i="4"/>
  <c r="H352" i="4"/>
  <c r="H350" i="4"/>
  <c r="T351" i="4"/>
  <c r="T350" i="4"/>
  <c r="T352" i="4"/>
  <c r="T362" i="4"/>
  <c r="U365" i="4"/>
  <c r="U370" i="4"/>
  <c r="U375" i="4"/>
  <c r="V365" i="4"/>
  <c r="V364" i="4"/>
  <c r="V361" i="4"/>
  <c r="V370" i="4"/>
  <c r="V375" i="4"/>
  <c r="W365" i="4"/>
  <c r="W364" i="4"/>
  <c r="W361" i="4"/>
  <c r="W360" i="4"/>
  <c r="W391" i="4"/>
  <c r="W370" i="4"/>
  <c r="W375" i="4"/>
  <c r="X365" i="4"/>
  <c r="X364" i="4"/>
  <c r="X361" i="4"/>
  <c r="X360" i="4"/>
  <c r="X391" i="4"/>
  <c r="X370" i="4"/>
  <c r="X375" i="4"/>
  <c r="T381" i="4"/>
  <c r="R381" i="4"/>
  <c r="W383" i="4"/>
  <c r="T383" i="4"/>
  <c r="T384" i="4"/>
  <c r="T386" i="4"/>
  <c r="T387" i="4"/>
  <c r="T388" i="4"/>
  <c r="R388" i="4"/>
  <c r="H354" i="4"/>
  <c r="H353" i="4"/>
  <c r="H355" i="4"/>
  <c r="H356" i="4"/>
  <c r="T354" i="4"/>
  <c r="T355" i="4"/>
  <c r="T356" i="4"/>
  <c r="H358" i="4"/>
  <c r="H359" i="4"/>
  <c r="H357" i="4"/>
  <c r="T358" i="4"/>
  <c r="T357" i="4"/>
  <c r="T359" i="4"/>
  <c r="H362" i="4"/>
  <c r="F362" i="4"/>
  <c r="H367" i="4"/>
  <c r="F367" i="4"/>
  <c r="F365" i="4"/>
  <c r="H371" i="4"/>
  <c r="H370" i="4"/>
  <c r="F371" i="4"/>
  <c r="H372" i="4"/>
  <c r="F372" i="4"/>
  <c r="H376" i="4"/>
  <c r="H377" i="4"/>
  <c r="F377" i="4"/>
  <c r="H379" i="4"/>
  <c r="F379" i="4"/>
  <c r="H380" i="4"/>
  <c r="F380" i="4"/>
  <c r="H381" i="4"/>
  <c r="F381" i="4"/>
  <c r="H384" i="4"/>
  <c r="F384" i="4"/>
  <c r="F382" i="4"/>
  <c r="H386" i="4"/>
  <c r="F386" i="4"/>
  <c r="H387" i="4"/>
  <c r="F387" i="4"/>
  <c r="H388" i="4"/>
  <c r="F388" i="4"/>
  <c r="G365" i="4"/>
  <c r="G364" i="4"/>
  <c r="G361" i="4"/>
  <c r="G360" i="4"/>
  <c r="G370" i="4"/>
  <c r="G375" i="4"/>
  <c r="G382" i="4"/>
  <c r="I365" i="4"/>
  <c r="I364" i="4"/>
  <c r="I370" i="4"/>
  <c r="I375" i="4"/>
  <c r="J365" i="4"/>
  <c r="J364" i="4"/>
  <c r="J361" i="4"/>
  <c r="J360" i="4"/>
  <c r="J370" i="4"/>
  <c r="J375" i="4"/>
  <c r="K365" i="4"/>
  <c r="K364" i="4"/>
  <c r="K361" i="4"/>
  <c r="K370" i="4"/>
  <c r="K375" i="4"/>
  <c r="L365" i="4"/>
  <c r="L370" i="4"/>
  <c r="L375" i="4"/>
  <c r="K383" i="4"/>
  <c r="H383" i="4"/>
  <c r="H382" i="4"/>
  <c r="I382" i="4"/>
  <c r="J382" i="4"/>
  <c r="L382" i="4"/>
  <c r="R362" i="4"/>
  <c r="T367" i="4"/>
  <c r="R367" i="4"/>
  <c r="R365" i="4"/>
  <c r="T371" i="4"/>
  <c r="T370" i="4"/>
  <c r="R371" i="4"/>
  <c r="T372" i="4"/>
  <c r="R372" i="4"/>
  <c r="T376" i="4"/>
  <c r="R376" i="4"/>
  <c r="T377" i="4"/>
  <c r="R377" i="4"/>
  <c r="T379" i="4"/>
  <c r="R379" i="4"/>
  <c r="T380" i="4"/>
  <c r="R380" i="4"/>
  <c r="R386" i="4"/>
  <c r="R387" i="4"/>
  <c r="S365" i="4"/>
  <c r="S370" i="4"/>
  <c r="S375" i="4"/>
  <c r="S382" i="4"/>
  <c r="U382" i="4"/>
  <c r="V382" i="4"/>
  <c r="V360" i="4"/>
  <c r="W382" i="4"/>
  <c r="X382" i="4"/>
  <c r="H363" i="4"/>
  <c r="F363" i="4"/>
  <c r="T363" i="4"/>
  <c r="R363" i="4"/>
  <c r="H366" i="4"/>
  <c r="H365" i="4"/>
  <c r="T366" i="4"/>
  <c r="T365" i="4"/>
  <c r="AD365" i="4"/>
  <c r="H369" i="4"/>
  <c r="F369" i="4"/>
  <c r="T369" i="4"/>
  <c r="R369" i="4"/>
  <c r="H374" i="4"/>
  <c r="F374" i="4"/>
  <c r="T374" i="4"/>
  <c r="R374" i="4"/>
  <c r="T375" i="4"/>
  <c r="H378" i="4"/>
  <c r="F378" i="4"/>
  <c r="T378" i="4"/>
  <c r="R378" i="4"/>
  <c r="G397" i="4"/>
  <c r="S397" i="4"/>
  <c r="G400" i="4"/>
  <c r="G401" i="4"/>
  <c r="G402" i="4"/>
  <c r="S400" i="4"/>
  <c r="S401" i="4"/>
  <c r="F410" i="4"/>
  <c r="F414" i="4"/>
  <c r="F417" i="4"/>
  <c r="F409" i="4"/>
  <c r="F421" i="4"/>
  <c r="G410" i="4"/>
  <c r="G414" i="4"/>
  <c r="G417" i="4"/>
  <c r="G421" i="4"/>
  <c r="H411" i="4"/>
  <c r="I411" i="4"/>
  <c r="I410" i="4"/>
  <c r="I409" i="4"/>
  <c r="I414" i="4"/>
  <c r="I417" i="4"/>
  <c r="I421" i="4"/>
  <c r="J410" i="4"/>
  <c r="J409" i="4"/>
  <c r="J414" i="4"/>
  <c r="J417" i="4"/>
  <c r="J421" i="4"/>
  <c r="K410" i="4"/>
  <c r="K414" i="4"/>
  <c r="K417" i="4"/>
  <c r="K421" i="4"/>
  <c r="K409" i="4"/>
  <c r="L410" i="4"/>
  <c r="L414" i="4"/>
  <c r="L417" i="4"/>
  <c r="L409" i="4"/>
  <c r="L421" i="4"/>
  <c r="R410" i="4"/>
  <c r="R414" i="4"/>
  <c r="R409" i="4"/>
  <c r="R417" i="4"/>
  <c r="R421" i="4"/>
  <c r="S410" i="4"/>
  <c r="S414" i="4"/>
  <c r="S417" i="4"/>
  <c r="S421" i="4"/>
  <c r="T411" i="4"/>
  <c r="U414" i="4"/>
  <c r="U417" i="4"/>
  <c r="U421" i="4"/>
  <c r="V410" i="4"/>
  <c r="V414" i="4"/>
  <c r="V409" i="4"/>
  <c r="V417" i="4"/>
  <c r="V421" i="4"/>
  <c r="W410" i="4"/>
  <c r="W409" i="4"/>
  <c r="W414" i="4"/>
  <c r="W417" i="4"/>
  <c r="W421" i="4"/>
  <c r="X410" i="4"/>
  <c r="X414" i="4"/>
  <c r="X417" i="4"/>
  <c r="X421" i="4"/>
  <c r="H412" i="4"/>
  <c r="H410" i="4"/>
  <c r="H413" i="4"/>
  <c r="T412" i="4"/>
  <c r="T413" i="4"/>
  <c r="H415" i="4"/>
  <c r="H416" i="4"/>
  <c r="H414" i="4"/>
  <c r="T415" i="4"/>
  <c r="T414" i="4"/>
  <c r="T416" i="4"/>
  <c r="T426" i="4"/>
  <c r="U429" i="4"/>
  <c r="U428" i="4"/>
  <c r="U434" i="4"/>
  <c r="U439" i="4"/>
  <c r="V429" i="4"/>
  <c r="V434" i="4"/>
  <c r="V439" i="4"/>
  <c r="V428" i="4"/>
  <c r="V425" i="4"/>
  <c r="V424" i="4"/>
  <c r="W429" i="4"/>
  <c r="W434" i="4"/>
  <c r="W439" i="4"/>
  <c r="W428" i="4"/>
  <c r="X429" i="4"/>
  <c r="X434" i="4"/>
  <c r="X439" i="4"/>
  <c r="X428" i="4"/>
  <c r="T445" i="4"/>
  <c r="W447" i="4"/>
  <c r="T447" i="4"/>
  <c r="T448" i="4"/>
  <c r="T450" i="4"/>
  <c r="T451" i="4"/>
  <c r="T452" i="4"/>
  <c r="H418" i="4"/>
  <c r="H419" i="4"/>
  <c r="H420" i="4"/>
  <c r="T418" i="4"/>
  <c r="T419" i="4"/>
  <c r="T420" i="4"/>
  <c r="H422" i="4"/>
  <c r="H423" i="4"/>
  <c r="H421" i="4"/>
  <c r="T422" i="4"/>
  <c r="T423" i="4"/>
  <c r="T421" i="4"/>
  <c r="H426" i="4"/>
  <c r="F426" i="4"/>
  <c r="H431" i="4"/>
  <c r="F431" i="4"/>
  <c r="F429" i="4"/>
  <c r="H435" i="4"/>
  <c r="F435" i="4"/>
  <c r="H436" i="4"/>
  <c r="F436" i="4"/>
  <c r="H440" i="4"/>
  <c r="F440" i="4"/>
  <c r="H441" i="4"/>
  <c r="F441" i="4"/>
  <c r="H443" i="4"/>
  <c r="F443" i="4"/>
  <c r="H444" i="4"/>
  <c r="F444" i="4"/>
  <c r="H445" i="4"/>
  <c r="F445" i="4"/>
  <c r="H448" i="4"/>
  <c r="F448" i="4"/>
  <c r="H450" i="4"/>
  <c r="F450" i="4"/>
  <c r="F446" i="4"/>
  <c r="H451" i="4"/>
  <c r="F451" i="4"/>
  <c r="H452" i="4"/>
  <c r="F452" i="4"/>
  <c r="G429" i="4"/>
  <c r="G434" i="4"/>
  <c r="G428" i="4"/>
  <c r="G425" i="4"/>
  <c r="G439" i="4"/>
  <c r="G446" i="4"/>
  <c r="I429" i="4"/>
  <c r="I428" i="4"/>
  <c r="I434" i="4"/>
  <c r="I439" i="4"/>
  <c r="J429" i="4"/>
  <c r="J428" i="4"/>
  <c r="J425" i="4"/>
  <c r="J434" i="4"/>
  <c r="J439" i="4"/>
  <c r="K429" i="4"/>
  <c r="K428" i="4"/>
  <c r="K425" i="4"/>
  <c r="K434" i="4"/>
  <c r="K439" i="4"/>
  <c r="L429" i="4"/>
  <c r="L428" i="4"/>
  <c r="L425" i="4"/>
  <c r="L424" i="4"/>
  <c r="L455" i="4"/>
  <c r="L434" i="4"/>
  <c r="L439" i="4"/>
  <c r="K447" i="4"/>
  <c r="H447" i="4"/>
  <c r="I446" i="4"/>
  <c r="J446" i="4"/>
  <c r="L446" i="4"/>
  <c r="R426" i="4"/>
  <c r="T431" i="4"/>
  <c r="R431" i="4"/>
  <c r="R429" i="4"/>
  <c r="T435" i="4"/>
  <c r="R435" i="4"/>
  <c r="T436" i="4"/>
  <c r="R436" i="4"/>
  <c r="R434" i="4"/>
  <c r="T440" i="4"/>
  <c r="R440" i="4"/>
  <c r="T441" i="4"/>
  <c r="R441" i="4"/>
  <c r="R439" i="4"/>
  <c r="T443" i="4"/>
  <c r="R443" i="4"/>
  <c r="T444" i="4"/>
  <c r="R444" i="4"/>
  <c r="R445" i="4"/>
  <c r="R448" i="4"/>
  <c r="R450" i="4"/>
  <c r="R446" i="4"/>
  <c r="R451" i="4"/>
  <c r="R452" i="4"/>
  <c r="S429" i="4"/>
  <c r="S428" i="4"/>
  <c r="S434" i="4"/>
  <c r="S439" i="4"/>
  <c r="S425" i="4"/>
  <c r="S424" i="4"/>
  <c r="S446" i="4"/>
  <c r="U446" i="4"/>
  <c r="V446" i="4"/>
  <c r="W425" i="4"/>
  <c r="W424" i="4"/>
  <c r="W446" i="4"/>
  <c r="X425" i="4"/>
  <c r="X424" i="4"/>
  <c r="X455" i="4"/>
  <c r="X446" i="4"/>
  <c r="H427" i="4"/>
  <c r="F427" i="4"/>
  <c r="T427" i="4"/>
  <c r="R427" i="4"/>
  <c r="H430" i="4"/>
  <c r="H429" i="4"/>
  <c r="T430" i="4"/>
  <c r="T429" i="4"/>
  <c r="AD429" i="4"/>
  <c r="H433" i="4"/>
  <c r="F433" i="4"/>
  <c r="T433" i="4"/>
  <c r="R433" i="4"/>
  <c r="H434" i="4"/>
  <c r="H438" i="4"/>
  <c r="F438" i="4"/>
  <c r="T438" i="4"/>
  <c r="R438" i="4"/>
  <c r="H439" i="4"/>
  <c r="T439" i="4"/>
  <c r="H442" i="4"/>
  <c r="F442" i="4"/>
  <c r="T442" i="4"/>
  <c r="R442" i="4"/>
  <c r="W455" i="4"/>
  <c r="G461" i="4"/>
  <c r="S461" i="4"/>
  <c r="G464" i="4"/>
  <c r="G465" i="4"/>
  <c r="G466" i="4"/>
  <c r="S464" i="4"/>
  <c r="S465" i="4"/>
  <c r="F474" i="4"/>
  <c r="F478" i="4"/>
  <c r="F473" i="4"/>
  <c r="F481" i="4"/>
  <c r="F485" i="4"/>
  <c r="G474" i="4"/>
  <c r="G473" i="4"/>
  <c r="G478" i="4"/>
  <c r="G481" i="4"/>
  <c r="G485" i="4"/>
  <c r="H475" i="4"/>
  <c r="I475" i="4"/>
  <c r="I474" i="4"/>
  <c r="I473" i="4"/>
  <c r="H473" i="4"/>
  <c r="I478" i="4"/>
  <c r="I481" i="4"/>
  <c r="I485" i="4"/>
  <c r="J474" i="4"/>
  <c r="J473" i="4"/>
  <c r="J478" i="4"/>
  <c r="J481" i="4"/>
  <c r="J485" i="4"/>
  <c r="K474" i="4"/>
  <c r="K478" i="4"/>
  <c r="K473" i="4"/>
  <c r="K481" i="4"/>
  <c r="K485" i="4"/>
  <c r="L474" i="4"/>
  <c r="L478" i="4"/>
  <c r="L473" i="4"/>
  <c r="L481" i="4"/>
  <c r="L485" i="4"/>
  <c r="R474" i="4"/>
  <c r="R473" i="4"/>
  <c r="R478" i="4"/>
  <c r="R481" i="4"/>
  <c r="R485" i="4"/>
  <c r="S474" i="4"/>
  <c r="S478" i="4"/>
  <c r="S481" i="4"/>
  <c r="S485" i="4"/>
  <c r="S473" i="4"/>
  <c r="T475" i="4"/>
  <c r="U475" i="4"/>
  <c r="U474" i="4"/>
  <c r="U473" i="4"/>
  <c r="U478" i="4"/>
  <c r="U481" i="4"/>
  <c r="U485" i="4"/>
  <c r="V474" i="4"/>
  <c r="V478" i="4"/>
  <c r="V481" i="4"/>
  <c r="V485" i="4"/>
  <c r="V473" i="4"/>
  <c r="W474" i="4"/>
  <c r="W478" i="4"/>
  <c r="W481" i="4"/>
  <c r="W473" i="4"/>
  <c r="W485" i="4"/>
  <c r="X474" i="4"/>
  <c r="X478" i="4"/>
  <c r="X481" i="4"/>
  <c r="X485" i="4"/>
  <c r="H476" i="4"/>
  <c r="H477" i="4"/>
  <c r="T476" i="4"/>
  <c r="T477" i="4"/>
  <c r="T474" i="4"/>
  <c r="H479" i="4"/>
  <c r="H480" i="4"/>
  <c r="H478" i="4"/>
  <c r="T479" i="4"/>
  <c r="T478" i="4"/>
  <c r="T480" i="4"/>
  <c r="T490" i="4"/>
  <c r="U493" i="4"/>
  <c r="U498" i="4"/>
  <c r="U503" i="4"/>
  <c r="U492" i="4"/>
  <c r="V493" i="4"/>
  <c r="V498" i="4"/>
  <c r="V503" i="4"/>
  <c r="V492" i="4"/>
  <c r="V489" i="4"/>
  <c r="V488" i="4"/>
  <c r="W493" i="4"/>
  <c r="W498" i="4"/>
  <c r="W503" i="4"/>
  <c r="W492" i="4"/>
  <c r="W489" i="4"/>
  <c r="W488" i="4"/>
  <c r="W519" i="4"/>
  <c r="X493" i="4"/>
  <c r="X498" i="4"/>
  <c r="X503" i="4"/>
  <c r="X492" i="4"/>
  <c r="X489" i="4"/>
  <c r="T509" i="4"/>
  <c r="W511" i="4"/>
  <c r="T511" i="4"/>
  <c r="T510" i="4"/>
  <c r="T512" i="4"/>
  <c r="T514" i="4"/>
  <c r="T515" i="4"/>
  <c r="R515" i="4"/>
  <c r="T516" i="4"/>
  <c r="R516" i="4"/>
  <c r="H482" i="4"/>
  <c r="H483" i="4"/>
  <c r="H484" i="4"/>
  <c r="T482" i="4"/>
  <c r="T483" i="4"/>
  <c r="T484" i="4"/>
  <c r="H486" i="4"/>
  <c r="H487" i="4"/>
  <c r="H485" i="4"/>
  <c r="T486" i="4"/>
  <c r="T485" i="4"/>
  <c r="T487" i="4"/>
  <c r="H490" i="4"/>
  <c r="F490" i="4"/>
  <c r="H495" i="4"/>
  <c r="F495" i="4"/>
  <c r="F493" i="4"/>
  <c r="H499" i="4"/>
  <c r="F499" i="4"/>
  <c r="H500" i="4"/>
  <c r="H498" i="4"/>
  <c r="F500" i="4"/>
  <c r="H504" i="4"/>
  <c r="F504" i="4"/>
  <c r="H505" i="4"/>
  <c r="H507" i="4"/>
  <c r="F507" i="4"/>
  <c r="H508" i="4"/>
  <c r="F508" i="4"/>
  <c r="H509" i="4"/>
  <c r="F509" i="4"/>
  <c r="H512" i="4"/>
  <c r="F512" i="4"/>
  <c r="H514" i="4"/>
  <c r="F514" i="4"/>
  <c r="H515" i="4"/>
  <c r="F515" i="4"/>
  <c r="H516" i="4"/>
  <c r="F516" i="4"/>
  <c r="G493" i="4"/>
  <c r="G498" i="4"/>
  <c r="G503" i="4"/>
  <c r="G492" i="4"/>
  <c r="G489" i="4"/>
  <c r="G488" i="4"/>
  <c r="G510" i="4"/>
  <c r="I493" i="4"/>
  <c r="I498" i="4"/>
  <c r="I503" i="4"/>
  <c r="J493" i="4"/>
  <c r="J498" i="4"/>
  <c r="J503" i="4"/>
  <c r="K493" i="4"/>
  <c r="K492" i="4"/>
  <c r="K489" i="4"/>
  <c r="K488" i="4"/>
  <c r="K519" i="4"/>
  <c r="K498" i="4"/>
  <c r="K503" i="4"/>
  <c r="L493" i="4"/>
  <c r="L492" i="4"/>
  <c r="L489" i="4"/>
  <c r="L498" i="4"/>
  <c r="L503" i="4"/>
  <c r="K511" i="4"/>
  <c r="H511" i="4"/>
  <c r="H510" i="4"/>
  <c r="I510" i="4"/>
  <c r="J510" i="4"/>
  <c r="L510" i="4"/>
  <c r="T495" i="4"/>
  <c r="R495" i="4"/>
  <c r="R493" i="4"/>
  <c r="T499" i="4"/>
  <c r="T500" i="4"/>
  <c r="R500" i="4"/>
  <c r="T504" i="4"/>
  <c r="T505" i="4"/>
  <c r="R505" i="4"/>
  <c r="T507" i="4"/>
  <c r="R507" i="4"/>
  <c r="T508" i="4"/>
  <c r="R508" i="4"/>
  <c r="R509" i="4"/>
  <c r="R512" i="4"/>
  <c r="R514" i="4"/>
  <c r="R510" i="4"/>
  <c r="S493" i="4"/>
  <c r="S498" i="4"/>
  <c r="S503" i="4"/>
  <c r="S510" i="4"/>
  <c r="U510" i="4"/>
  <c r="V510" i="4"/>
  <c r="W510" i="4"/>
  <c r="X510" i="4"/>
  <c r="H491" i="4"/>
  <c r="F491" i="4"/>
  <c r="T491" i="4"/>
  <c r="R491" i="4"/>
  <c r="H494" i="4"/>
  <c r="H493" i="4"/>
  <c r="T494" i="4"/>
  <c r="T493" i="4"/>
  <c r="AD493" i="4"/>
  <c r="H497" i="4"/>
  <c r="F497" i="4"/>
  <c r="T497" i="4"/>
  <c r="R497" i="4"/>
  <c r="H502" i="4"/>
  <c r="F502" i="4"/>
  <c r="T502" i="4"/>
  <c r="R502" i="4"/>
  <c r="H506" i="4"/>
  <c r="F506" i="4"/>
  <c r="T506" i="4"/>
  <c r="R506" i="4"/>
  <c r="G525" i="4"/>
  <c r="S525" i="4"/>
  <c r="G528" i="4"/>
  <c r="G529" i="4"/>
  <c r="S528" i="4"/>
  <c r="S529" i="4"/>
  <c r="S530" i="4"/>
  <c r="F538" i="4"/>
  <c r="F542" i="4"/>
  <c r="F545" i="4"/>
  <c r="F549" i="4"/>
  <c r="F537" i="4"/>
  <c r="G538" i="4"/>
  <c r="G542" i="4"/>
  <c r="G545" i="4"/>
  <c r="G549" i="4"/>
  <c r="H539" i="4"/>
  <c r="I539" i="4"/>
  <c r="I538" i="4"/>
  <c r="I537" i="4"/>
  <c r="I542" i="4"/>
  <c r="I545" i="4"/>
  <c r="I549" i="4"/>
  <c r="J538" i="4"/>
  <c r="J537" i="4"/>
  <c r="J542" i="4"/>
  <c r="J545" i="4"/>
  <c r="J549" i="4"/>
  <c r="K538" i="4"/>
  <c r="K542" i="4"/>
  <c r="K545" i="4"/>
  <c r="K549" i="4"/>
  <c r="L538" i="4"/>
  <c r="L542" i="4"/>
  <c r="L537" i="4"/>
  <c r="L545" i="4"/>
  <c r="L549" i="4"/>
  <c r="R538" i="4"/>
  <c r="R542" i="4"/>
  <c r="R545" i="4"/>
  <c r="R549" i="4"/>
  <c r="S538" i="4"/>
  <c r="S542" i="4"/>
  <c r="S545" i="4"/>
  <c r="S549" i="4"/>
  <c r="S537" i="4"/>
  <c r="T539" i="4"/>
  <c r="U539" i="4"/>
  <c r="U538" i="4"/>
  <c r="U537" i="4"/>
  <c r="T537" i="4"/>
  <c r="U542" i="4"/>
  <c r="U545" i="4"/>
  <c r="U549" i="4"/>
  <c r="V538" i="4"/>
  <c r="V542" i="4"/>
  <c r="V545" i="4"/>
  <c r="V549" i="4"/>
  <c r="V537" i="4"/>
  <c r="W538" i="4"/>
  <c r="W542" i="4"/>
  <c r="W537" i="4"/>
  <c r="W545" i="4"/>
  <c r="W549" i="4"/>
  <c r="X538" i="4"/>
  <c r="X542" i="4"/>
  <c r="X537" i="4"/>
  <c r="X545" i="4"/>
  <c r="X549" i="4"/>
  <c r="H540" i="4"/>
  <c r="H541" i="4"/>
  <c r="T540" i="4"/>
  <c r="T541" i="4"/>
  <c r="T538" i="4"/>
  <c r="H543" i="4"/>
  <c r="H544" i="4"/>
  <c r="H542" i="4"/>
  <c r="T543" i="4"/>
  <c r="T542" i="4"/>
  <c r="T544" i="4"/>
  <c r="T554" i="4"/>
  <c r="U557" i="4"/>
  <c r="U562" i="4"/>
  <c r="U567" i="4"/>
  <c r="U556" i="4"/>
  <c r="U553" i="4"/>
  <c r="U552" i="4"/>
  <c r="V557" i="4"/>
  <c r="V562" i="4"/>
  <c r="V567" i="4"/>
  <c r="V556" i="4"/>
  <c r="V553" i="4"/>
  <c r="V552" i="4"/>
  <c r="W557" i="4"/>
  <c r="W562" i="4"/>
  <c r="W567" i="4"/>
  <c r="W556" i="4"/>
  <c r="W553" i="4"/>
  <c r="W552" i="4"/>
  <c r="W583" i="4"/>
  <c r="X557" i="4"/>
  <c r="X562" i="4"/>
  <c r="X567" i="4"/>
  <c r="X556" i="4"/>
  <c r="X553" i="4"/>
  <c r="T573" i="4"/>
  <c r="W575" i="4"/>
  <c r="T575" i="4"/>
  <c r="T574" i="4"/>
  <c r="T576" i="4"/>
  <c r="T578" i="4"/>
  <c r="T579" i="4"/>
  <c r="T580" i="4"/>
  <c r="R580" i="4"/>
  <c r="H546" i="4"/>
  <c r="H547" i="4"/>
  <c r="H548" i="4"/>
  <c r="T546" i="4"/>
  <c r="T547" i="4"/>
  <c r="T548" i="4"/>
  <c r="H550" i="4"/>
  <c r="H551" i="4"/>
  <c r="H549" i="4"/>
  <c r="T550" i="4"/>
  <c r="T549" i="4"/>
  <c r="T551" i="4"/>
  <c r="H554" i="4"/>
  <c r="F554" i="4"/>
  <c r="H559" i="4"/>
  <c r="F559" i="4"/>
  <c r="F557" i="4"/>
  <c r="H563" i="4"/>
  <c r="F563" i="4"/>
  <c r="H564" i="4"/>
  <c r="F564" i="4"/>
  <c r="H568" i="4"/>
  <c r="F568" i="4"/>
  <c r="H569" i="4"/>
  <c r="H567" i="4"/>
  <c r="F569" i="4"/>
  <c r="H571" i="4"/>
  <c r="F571" i="4"/>
  <c r="H572" i="4"/>
  <c r="F572" i="4"/>
  <c r="H573" i="4"/>
  <c r="F573" i="4"/>
  <c r="H576" i="4"/>
  <c r="H578" i="4"/>
  <c r="F578" i="4"/>
  <c r="H579" i="4"/>
  <c r="F579" i="4"/>
  <c r="H580" i="4"/>
  <c r="F580" i="4"/>
  <c r="G557" i="4"/>
  <c r="G556" i="4"/>
  <c r="G553" i="4"/>
  <c r="G552" i="4"/>
  <c r="G562" i="4"/>
  <c r="G567" i="4"/>
  <c r="G574" i="4"/>
  <c r="I557" i="4"/>
  <c r="I556" i="4"/>
  <c r="I562" i="4"/>
  <c r="I567" i="4"/>
  <c r="J557" i="4"/>
  <c r="J556" i="4"/>
  <c r="J553" i="4"/>
  <c r="J552" i="4"/>
  <c r="J562" i="4"/>
  <c r="J567" i="4"/>
  <c r="K557" i="4"/>
  <c r="K562" i="4"/>
  <c r="K567" i="4"/>
  <c r="L557" i="4"/>
  <c r="L562" i="4"/>
  <c r="L556" i="4"/>
  <c r="L553" i="4"/>
  <c r="L552" i="4"/>
  <c r="L583" i="4"/>
  <c r="L567" i="4"/>
  <c r="K575" i="4"/>
  <c r="H575" i="4"/>
  <c r="I574" i="4"/>
  <c r="J574" i="4"/>
  <c r="L574" i="4"/>
  <c r="R554" i="4"/>
  <c r="T559" i="4"/>
  <c r="R559" i="4"/>
  <c r="R557" i="4"/>
  <c r="T563" i="4"/>
  <c r="R563" i="4"/>
  <c r="R562" i="4"/>
  <c r="T564" i="4"/>
  <c r="R564" i="4"/>
  <c r="T568" i="4"/>
  <c r="T569" i="4"/>
  <c r="R569" i="4"/>
  <c r="T571" i="4"/>
  <c r="R571" i="4"/>
  <c r="T572" i="4"/>
  <c r="R572" i="4"/>
  <c r="R573" i="4"/>
  <c r="R576" i="4"/>
  <c r="R578" i="4"/>
  <c r="R574" i="4"/>
  <c r="R579" i="4"/>
  <c r="S557" i="4"/>
  <c r="S556" i="4"/>
  <c r="S553" i="4"/>
  <c r="S552" i="4"/>
  <c r="S562" i="4"/>
  <c r="S567" i="4"/>
  <c r="S574" i="4"/>
  <c r="U574" i="4"/>
  <c r="V574" i="4"/>
  <c r="W574" i="4"/>
  <c r="X574" i="4"/>
  <c r="X552" i="4"/>
  <c r="X583" i="4"/>
  <c r="H555" i="4"/>
  <c r="F555" i="4"/>
  <c r="T555" i="4"/>
  <c r="R555" i="4"/>
  <c r="H558" i="4"/>
  <c r="H557" i="4"/>
  <c r="T558" i="4"/>
  <c r="AD557" i="4"/>
  <c r="H561" i="4"/>
  <c r="F561" i="4"/>
  <c r="T561" i="4"/>
  <c r="R561" i="4"/>
  <c r="H562" i="4"/>
  <c r="T562" i="4"/>
  <c r="H566" i="4"/>
  <c r="F566" i="4"/>
  <c r="T566" i="4"/>
  <c r="R566" i="4"/>
  <c r="H570" i="4"/>
  <c r="F570" i="4"/>
  <c r="T570" i="4"/>
  <c r="R570" i="4"/>
  <c r="G589" i="4"/>
  <c r="G593" i="4"/>
  <c r="S589" i="4"/>
  <c r="G592" i="4"/>
  <c r="S592" i="4"/>
  <c r="S593" i="4"/>
  <c r="S594" i="4"/>
  <c r="F602" i="4"/>
  <c r="F606" i="4"/>
  <c r="F609" i="4"/>
  <c r="F613" i="4"/>
  <c r="G602" i="4"/>
  <c r="G606" i="4"/>
  <c r="G609" i="4"/>
  <c r="G613" i="4"/>
  <c r="H603" i="4"/>
  <c r="I603" i="4"/>
  <c r="I602" i="4"/>
  <c r="I606" i="4"/>
  <c r="I601" i="4"/>
  <c r="I609" i="4"/>
  <c r="I613" i="4"/>
  <c r="J602" i="4"/>
  <c r="J606" i="4"/>
  <c r="J609" i="4"/>
  <c r="J613" i="4"/>
  <c r="K602" i="4"/>
  <c r="K606" i="4"/>
  <c r="K609" i="4"/>
  <c r="K613" i="4"/>
  <c r="K601" i="4"/>
  <c r="L602" i="4"/>
  <c r="L606" i="4"/>
  <c r="L609" i="4"/>
  <c r="L601" i="4"/>
  <c r="L613" i="4"/>
  <c r="R602" i="4"/>
  <c r="R606" i="4"/>
  <c r="R601" i="4"/>
  <c r="R609" i="4"/>
  <c r="R613" i="4"/>
  <c r="S602" i="4"/>
  <c r="S606" i="4"/>
  <c r="S601" i="4"/>
  <c r="S609" i="4"/>
  <c r="S613" i="4"/>
  <c r="T603" i="4"/>
  <c r="U603" i="4"/>
  <c r="U602" i="4"/>
  <c r="U601" i="4"/>
  <c r="U606" i="4"/>
  <c r="U609" i="4"/>
  <c r="U613" i="4"/>
  <c r="V602" i="4"/>
  <c r="V601" i="4"/>
  <c r="V606" i="4"/>
  <c r="V609" i="4"/>
  <c r="V613" i="4"/>
  <c r="W602" i="4"/>
  <c r="W606" i="4"/>
  <c r="W609" i="4"/>
  <c r="W613" i="4"/>
  <c r="X602" i="4"/>
  <c r="X606" i="4"/>
  <c r="X609" i="4"/>
  <c r="X613" i="4"/>
  <c r="H604" i="4"/>
  <c r="H605" i="4"/>
  <c r="H602" i="4"/>
  <c r="T604" i="4"/>
  <c r="T605" i="4"/>
  <c r="H607" i="4"/>
  <c r="H606" i="4"/>
  <c r="H608" i="4"/>
  <c r="T607" i="4"/>
  <c r="T606" i="4"/>
  <c r="T608" i="4"/>
  <c r="T618" i="4"/>
  <c r="U621" i="4"/>
  <c r="U620" i="4"/>
  <c r="U626" i="4"/>
  <c r="U631" i="4"/>
  <c r="V621" i="4"/>
  <c r="V620" i="4"/>
  <c r="V617" i="4"/>
  <c r="V616" i="4"/>
  <c r="V626" i="4"/>
  <c r="V631" i="4"/>
  <c r="W621" i="4"/>
  <c r="W620" i="4"/>
  <c r="W626" i="4"/>
  <c r="W631" i="4"/>
  <c r="X621" i="4"/>
  <c r="X620" i="4"/>
  <c r="X617" i="4"/>
  <c r="X616" i="4"/>
  <c r="X647" i="4"/>
  <c r="X626" i="4"/>
  <c r="X631" i="4"/>
  <c r="T637" i="4"/>
  <c r="R637" i="4"/>
  <c r="W639" i="4"/>
  <c r="T639" i="4"/>
  <c r="T638" i="4"/>
  <c r="T640" i="4"/>
  <c r="R640" i="4"/>
  <c r="R638" i="4"/>
  <c r="T642" i="4"/>
  <c r="T643" i="4"/>
  <c r="T644" i="4"/>
  <c r="R644" i="4"/>
  <c r="H610" i="4"/>
  <c r="H609" i="4"/>
  <c r="H611" i="4"/>
  <c r="H612" i="4"/>
  <c r="T610" i="4"/>
  <c r="T611" i="4"/>
  <c r="T612" i="4"/>
  <c r="H614" i="4"/>
  <c r="H613" i="4"/>
  <c r="H615" i="4"/>
  <c r="T614" i="4"/>
  <c r="T615" i="4"/>
  <c r="H618" i="4"/>
  <c r="F618" i="4"/>
  <c r="H623" i="4"/>
  <c r="F623" i="4"/>
  <c r="F621" i="4"/>
  <c r="H627" i="4"/>
  <c r="H628" i="4"/>
  <c r="F628" i="4"/>
  <c r="H632" i="4"/>
  <c r="H633" i="4"/>
  <c r="F633" i="4"/>
  <c r="H635" i="4"/>
  <c r="F635" i="4"/>
  <c r="H636" i="4"/>
  <c r="F636" i="4"/>
  <c r="H637" i="4"/>
  <c r="F637" i="4"/>
  <c r="H640" i="4"/>
  <c r="H642" i="4"/>
  <c r="F642" i="4"/>
  <c r="H643" i="4"/>
  <c r="F643" i="4"/>
  <c r="H644" i="4"/>
  <c r="F644" i="4"/>
  <c r="G621" i="4"/>
  <c r="G620" i="4"/>
  <c r="G617" i="4"/>
  <c r="G616" i="4"/>
  <c r="G626" i="4"/>
  <c r="G631" i="4"/>
  <c r="G638" i="4"/>
  <c r="I621" i="4"/>
  <c r="I620" i="4"/>
  <c r="I626" i="4"/>
  <c r="I631" i="4"/>
  <c r="J621" i="4"/>
  <c r="J620" i="4"/>
  <c r="J617" i="4"/>
  <c r="J616" i="4"/>
  <c r="J626" i="4"/>
  <c r="J631" i="4"/>
  <c r="K621" i="4"/>
  <c r="K626" i="4"/>
  <c r="K631" i="4"/>
  <c r="L621" i="4"/>
  <c r="L626" i="4"/>
  <c r="L620" i="4"/>
  <c r="L617" i="4"/>
  <c r="L616" i="4"/>
  <c r="L647" i="4"/>
  <c r="L631" i="4"/>
  <c r="K639" i="4"/>
  <c r="H639" i="4"/>
  <c r="I638" i="4"/>
  <c r="J638" i="4"/>
  <c r="L638" i="4"/>
  <c r="R618" i="4"/>
  <c r="T623" i="4"/>
  <c r="R623" i="4"/>
  <c r="R621" i="4"/>
  <c r="T627" i="4"/>
  <c r="R627" i="4"/>
  <c r="T628" i="4"/>
  <c r="R628" i="4"/>
  <c r="T632" i="4"/>
  <c r="T633" i="4"/>
  <c r="R633" i="4"/>
  <c r="T635" i="4"/>
  <c r="R635" i="4"/>
  <c r="T636" i="4"/>
  <c r="R636" i="4"/>
  <c r="R642" i="4"/>
  <c r="R643" i="4"/>
  <c r="S621" i="4"/>
  <c r="S626" i="4"/>
  <c r="S631" i="4"/>
  <c r="S638" i="4"/>
  <c r="U638" i="4"/>
  <c r="V638" i="4"/>
  <c r="W617" i="4"/>
  <c r="W616" i="4"/>
  <c r="W647" i="4"/>
  <c r="W638" i="4"/>
  <c r="X638" i="4"/>
  <c r="H619" i="4"/>
  <c r="F619" i="4"/>
  <c r="T619" i="4"/>
  <c r="R619" i="4"/>
  <c r="H622" i="4"/>
  <c r="H621" i="4"/>
  <c r="T622" i="4"/>
  <c r="AD621" i="4"/>
  <c r="H625" i="4"/>
  <c r="F625" i="4"/>
  <c r="T625" i="4"/>
  <c r="R625" i="4"/>
  <c r="T626" i="4"/>
  <c r="H630" i="4"/>
  <c r="F630" i="4"/>
  <c r="T630" i="4"/>
  <c r="R630" i="4"/>
  <c r="H634" i="4"/>
  <c r="F634" i="4"/>
  <c r="T634" i="4"/>
  <c r="R634" i="4"/>
  <c r="G653" i="4"/>
  <c r="S653" i="4"/>
  <c r="G656" i="4"/>
  <c r="S656" i="4"/>
  <c r="S657" i="4"/>
  <c r="G657" i="4"/>
  <c r="G658" i="4"/>
  <c r="S658" i="4"/>
  <c r="F666" i="4"/>
  <c r="F670" i="4"/>
  <c r="F673" i="4"/>
  <c r="F677" i="4"/>
  <c r="G666" i="4"/>
  <c r="G670" i="4"/>
  <c r="G673" i="4"/>
  <c r="G677" i="4"/>
  <c r="H667" i="4"/>
  <c r="I667" i="4"/>
  <c r="I666" i="4"/>
  <c r="I670" i="4"/>
  <c r="I665" i="4"/>
  <c r="I673" i="4"/>
  <c r="I677" i="4"/>
  <c r="J666" i="4"/>
  <c r="J670" i="4"/>
  <c r="J673" i="4"/>
  <c r="J677" i="4"/>
  <c r="K666" i="4"/>
  <c r="K670" i="4"/>
  <c r="K673" i="4"/>
  <c r="K677" i="4"/>
  <c r="K665" i="4"/>
  <c r="L666" i="4"/>
  <c r="L670" i="4"/>
  <c r="L673" i="4"/>
  <c r="L665" i="4"/>
  <c r="L677" i="4"/>
  <c r="R666" i="4"/>
  <c r="R670" i="4"/>
  <c r="R665" i="4"/>
  <c r="R673" i="4"/>
  <c r="R677" i="4"/>
  <c r="S666" i="4"/>
  <c r="S670" i="4"/>
  <c r="S665" i="4"/>
  <c r="S673" i="4"/>
  <c r="S677" i="4"/>
  <c r="T667" i="4"/>
  <c r="U667" i="4"/>
  <c r="U666" i="4"/>
  <c r="U665" i="4"/>
  <c r="U670" i="4"/>
  <c r="U673" i="4"/>
  <c r="U677" i="4"/>
  <c r="V666" i="4"/>
  <c r="V670" i="4"/>
  <c r="V673" i="4"/>
  <c r="V677" i="4"/>
  <c r="V665" i="4"/>
  <c r="W666" i="4"/>
  <c r="W670" i="4"/>
  <c r="W673" i="4"/>
  <c r="W677" i="4"/>
  <c r="X666" i="4"/>
  <c r="X670" i="4"/>
  <c r="X673" i="4"/>
  <c r="X677" i="4"/>
  <c r="H668" i="4"/>
  <c r="H669" i="4"/>
  <c r="H666" i="4"/>
  <c r="T668" i="4"/>
  <c r="T669" i="4"/>
  <c r="H671" i="4"/>
  <c r="H670" i="4"/>
  <c r="H672" i="4"/>
  <c r="T671" i="4"/>
  <c r="T670" i="4"/>
  <c r="T672" i="4"/>
  <c r="T682" i="4"/>
  <c r="U685" i="4"/>
  <c r="U684" i="4"/>
  <c r="U690" i="4"/>
  <c r="U695" i="4"/>
  <c r="V685" i="4"/>
  <c r="V684" i="4"/>
  <c r="V681" i="4"/>
  <c r="V680" i="4"/>
  <c r="V690" i="4"/>
  <c r="V695" i="4"/>
  <c r="W685" i="4"/>
  <c r="W684" i="4"/>
  <c r="W681" i="4"/>
  <c r="W680" i="4"/>
  <c r="W711" i="4"/>
  <c r="W690" i="4"/>
  <c r="W695" i="4"/>
  <c r="X685" i="4"/>
  <c r="X684" i="4"/>
  <c r="X681" i="4"/>
  <c r="X680" i="4"/>
  <c r="X711" i="4"/>
  <c r="X690" i="4"/>
  <c r="X695" i="4"/>
  <c r="T701" i="4"/>
  <c r="R701" i="4"/>
  <c r="W703" i="4"/>
  <c r="T703" i="4"/>
  <c r="T702" i="4"/>
  <c r="T704" i="4"/>
  <c r="R704" i="4"/>
  <c r="T706" i="4"/>
  <c r="T707" i="4"/>
  <c r="T708" i="4"/>
  <c r="R708" i="4"/>
  <c r="H674" i="4"/>
  <c r="H673" i="4"/>
  <c r="H675" i="4"/>
  <c r="H676" i="4"/>
  <c r="T674" i="4"/>
  <c r="T675" i="4"/>
  <c r="T676" i="4"/>
  <c r="H678" i="4"/>
  <c r="H677" i="4"/>
  <c r="H679" i="4"/>
  <c r="T678" i="4"/>
  <c r="T679" i="4"/>
  <c r="H682" i="4"/>
  <c r="F682" i="4"/>
  <c r="H687" i="4"/>
  <c r="F687" i="4"/>
  <c r="F685" i="4"/>
  <c r="H691" i="4"/>
  <c r="H692" i="4"/>
  <c r="F692" i="4"/>
  <c r="H696" i="4"/>
  <c r="H697" i="4"/>
  <c r="F697" i="4"/>
  <c r="H699" i="4"/>
  <c r="F699" i="4"/>
  <c r="H700" i="4"/>
  <c r="F700" i="4"/>
  <c r="H701" i="4"/>
  <c r="F701" i="4"/>
  <c r="H704" i="4"/>
  <c r="F704" i="4"/>
  <c r="F702" i="4"/>
  <c r="H706" i="4"/>
  <c r="F706" i="4"/>
  <c r="H707" i="4"/>
  <c r="F707" i="4"/>
  <c r="H708" i="4"/>
  <c r="F708" i="4"/>
  <c r="G685" i="4"/>
  <c r="G690" i="4"/>
  <c r="G695" i="4"/>
  <c r="G702" i="4"/>
  <c r="I685" i="4"/>
  <c r="I690" i="4"/>
  <c r="I695" i="4"/>
  <c r="J685" i="4"/>
  <c r="J684" i="4"/>
  <c r="J690" i="4"/>
  <c r="J695" i="4"/>
  <c r="K685" i="4"/>
  <c r="K690" i="4"/>
  <c r="K684" i="4"/>
  <c r="K681" i="4"/>
  <c r="K680" i="4"/>
  <c r="K711" i="4"/>
  <c r="K695" i="4"/>
  <c r="L685" i="4"/>
  <c r="L690" i="4"/>
  <c r="L695" i="4"/>
  <c r="L684" i="4"/>
  <c r="L681" i="4"/>
  <c r="K703" i="4"/>
  <c r="I702" i="4"/>
  <c r="J702" i="4"/>
  <c r="L702" i="4"/>
  <c r="R682" i="4"/>
  <c r="T687" i="4"/>
  <c r="R687" i="4"/>
  <c r="R685" i="4"/>
  <c r="T691" i="4"/>
  <c r="R691" i="4"/>
  <c r="T692" i="4"/>
  <c r="R692" i="4"/>
  <c r="R690" i="4"/>
  <c r="T696" i="4"/>
  <c r="R696" i="4"/>
  <c r="T697" i="4"/>
  <c r="T695" i="4"/>
  <c r="R697" i="4"/>
  <c r="R695" i="4"/>
  <c r="T699" i="4"/>
  <c r="R699" i="4"/>
  <c r="T700" i="4"/>
  <c r="R700" i="4"/>
  <c r="R706" i="4"/>
  <c r="R702" i="4"/>
  <c r="R707" i="4"/>
  <c r="S685" i="4"/>
  <c r="S690" i="4"/>
  <c r="S695" i="4"/>
  <c r="S702" i="4"/>
  <c r="U702" i="4"/>
  <c r="V702" i="4"/>
  <c r="W702" i="4"/>
  <c r="X702" i="4"/>
  <c r="H683" i="4"/>
  <c r="F683" i="4"/>
  <c r="T683" i="4"/>
  <c r="R683" i="4"/>
  <c r="H686" i="4"/>
  <c r="H685" i="4"/>
  <c r="T686" i="4"/>
  <c r="T685" i="4"/>
  <c r="AD685" i="4"/>
  <c r="H689" i="4"/>
  <c r="F689" i="4"/>
  <c r="T689" i="4"/>
  <c r="R689" i="4"/>
  <c r="T690" i="4"/>
  <c r="H694" i="4"/>
  <c r="F694" i="4"/>
  <c r="T694" i="4"/>
  <c r="R694" i="4"/>
  <c r="H698" i="4"/>
  <c r="F698" i="4"/>
  <c r="T698" i="4"/>
  <c r="R698" i="4"/>
  <c r="G717" i="4"/>
  <c r="S717" i="4"/>
  <c r="G720" i="4"/>
  <c r="G721" i="4"/>
  <c r="S720" i="4"/>
  <c r="S721" i="4"/>
  <c r="S722" i="4"/>
  <c r="G722" i="4"/>
  <c r="F730" i="4"/>
  <c r="F734" i="4"/>
  <c r="F729" i="4"/>
  <c r="F737" i="4"/>
  <c r="F741" i="4"/>
  <c r="G730" i="4"/>
  <c r="G729" i="4"/>
  <c r="G734" i="4"/>
  <c r="G737" i="4"/>
  <c r="G741" i="4"/>
  <c r="H731" i="4"/>
  <c r="I731" i="4"/>
  <c r="I730" i="4"/>
  <c r="I729" i="4"/>
  <c r="I734" i="4"/>
  <c r="I737" i="4"/>
  <c r="I741" i="4"/>
  <c r="J730" i="4"/>
  <c r="J734" i="4"/>
  <c r="J737" i="4"/>
  <c r="J741" i="4"/>
  <c r="K730" i="4"/>
  <c r="K734" i="4"/>
  <c r="K737" i="4"/>
  <c r="K729" i="4"/>
  <c r="K741" i="4"/>
  <c r="L730" i="4"/>
  <c r="L734" i="4"/>
  <c r="L729" i="4"/>
  <c r="L737" i="4"/>
  <c r="L741" i="4"/>
  <c r="R730" i="4"/>
  <c r="R734" i="4"/>
  <c r="R737" i="4"/>
  <c r="R741" i="4"/>
  <c r="S730" i="4"/>
  <c r="S734" i="4"/>
  <c r="S737" i="4"/>
  <c r="S741" i="4"/>
  <c r="S729" i="4"/>
  <c r="T731" i="4"/>
  <c r="U731" i="4"/>
  <c r="U730" i="4"/>
  <c r="U729" i="4"/>
  <c r="U734" i="4"/>
  <c r="U737" i="4"/>
  <c r="U741" i="4"/>
  <c r="V730" i="4"/>
  <c r="V734" i="4"/>
  <c r="V737" i="4"/>
  <c r="V741" i="4"/>
  <c r="V729" i="4"/>
  <c r="W730" i="4"/>
  <c r="W734" i="4"/>
  <c r="W737" i="4"/>
  <c r="W729" i="4"/>
  <c r="W741" i="4"/>
  <c r="X730" i="4"/>
  <c r="X734" i="4"/>
  <c r="X737" i="4"/>
  <c r="X741" i="4"/>
  <c r="H732" i="4"/>
  <c r="H730" i="4"/>
  <c r="H733" i="4"/>
  <c r="T732" i="4"/>
  <c r="T733" i="4"/>
  <c r="T730" i="4"/>
  <c r="H735" i="4"/>
  <c r="H736" i="4"/>
  <c r="H734" i="4"/>
  <c r="T735" i="4"/>
  <c r="T734" i="4"/>
  <c r="T736" i="4"/>
  <c r="T746" i="4"/>
  <c r="U749" i="4"/>
  <c r="U748" i="4"/>
  <c r="U754" i="4"/>
  <c r="U759" i="4"/>
  <c r="V749" i="4"/>
  <c r="V748" i="4"/>
  <c r="V745" i="4"/>
  <c r="V744" i="4"/>
  <c r="V754" i="4"/>
  <c r="V759" i="4"/>
  <c r="W749" i="4"/>
  <c r="W754" i="4"/>
  <c r="W759" i="4"/>
  <c r="X749" i="4"/>
  <c r="X754" i="4"/>
  <c r="X748" i="4"/>
  <c r="X759" i="4"/>
  <c r="T765" i="4"/>
  <c r="W767" i="4"/>
  <c r="T768" i="4"/>
  <c r="T770" i="4"/>
  <c r="T771" i="4"/>
  <c r="R771" i="4"/>
  <c r="T772" i="4"/>
  <c r="H738" i="4"/>
  <c r="H739" i="4"/>
  <c r="H737" i="4"/>
  <c r="H740" i="4"/>
  <c r="T738" i="4"/>
  <c r="T739" i="4"/>
  <c r="T737" i="4"/>
  <c r="T740" i="4"/>
  <c r="H742" i="4"/>
  <c r="H743" i="4"/>
  <c r="H741" i="4"/>
  <c r="T742" i="4"/>
  <c r="T743" i="4"/>
  <c r="T741" i="4"/>
  <c r="H746" i="4"/>
  <c r="H751" i="4"/>
  <c r="F751" i="4"/>
  <c r="F749" i="4"/>
  <c r="H755" i="4"/>
  <c r="F755" i="4"/>
  <c r="H756" i="4"/>
  <c r="H760" i="4"/>
  <c r="F760" i="4"/>
  <c r="F759" i="4"/>
  <c r="H761" i="4"/>
  <c r="F761" i="4"/>
  <c r="H763" i="4"/>
  <c r="F763" i="4"/>
  <c r="H764" i="4"/>
  <c r="F764" i="4"/>
  <c r="H765" i="4"/>
  <c r="F765" i="4"/>
  <c r="H768" i="4"/>
  <c r="F768" i="4"/>
  <c r="F766" i="4"/>
  <c r="H770" i="4"/>
  <c r="F770" i="4"/>
  <c r="H771" i="4"/>
  <c r="F771" i="4"/>
  <c r="H772" i="4"/>
  <c r="F772" i="4"/>
  <c r="G749" i="4"/>
  <c r="G754" i="4"/>
  <c r="G759" i="4"/>
  <c r="G766" i="4"/>
  <c r="I749" i="4"/>
  <c r="I754" i="4"/>
  <c r="I748" i="4"/>
  <c r="I745" i="4"/>
  <c r="I744" i="4"/>
  <c r="I759" i="4"/>
  <c r="J749" i="4"/>
  <c r="J745" i="4"/>
  <c r="J744" i="4"/>
  <c r="J754" i="4"/>
  <c r="J748" i="4"/>
  <c r="J759" i="4"/>
  <c r="K749" i="4"/>
  <c r="K748" i="4"/>
  <c r="K745" i="4"/>
  <c r="K754" i="4"/>
  <c r="K759" i="4"/>
  <c r="L749" i="4"/>
  <c r="L748" i="4"/>
  <c r="L745" i="4"/>
  <c r="L744" i="4"/>
  <c r="L775" i="4"/>
  <c r="L754" i="4"/>
  <c r="L759" i="4"/>
  <c r="K767" i="4"/>
  <c r="I766" i="4"/>
  <c r="J766" i="4"/>
  <c r="L766" i="4"/>
  <c r="T751" i="4"/>
  <c r="R751" i="4"/>
  <c r="R749" i="4"/>
  <c r="T755" i="4"/>
  <c r="R755" i="4"/>
  <c r="T756" i="4"/>
  <c r="T754" i="4"/>
  <c r="R756" i="4"/>
  <c r="T760" i="4"/>
  <c r="R760" i="4"/>
  <c r="R759" i="4"/>
  <c r="T761" i="4"/>
  <c r="R761" i="4"/>
  <c r="T763" i="4"/>
  <c r="R763" i="4"/>
  <c r="T764" i="4"/>
  <c r="R764" i="4"/>
  <c r="R765" i="4"/>
  <c r="R768" i="4"/>
  <c r="R770" i="4"/>
  <c r="R772" i="4"/>
  <c r="S749" i="4"/>
  <c r="S754" i="4"/>
  <c r="S759" i="4"/>
  <c r="S748" i="4"/>
  <c r="S745" i="4"/>
  <c r="S744" i="4"/>
  <c r="S766" i="4"/>
  <c r="U745" i="4"/>
  <c r="U744" i="4"/>
  <c r="U766" i="4"/>
  <c r="V766" i="4"/>
  <c r="X745" i="4"/>
  <c r="X744" i="4"/>
  <c r="X766" i="4"/>
  <c r="X775" i="4"/>
  <c r="H747" i="4"/>
  <c r="F747" i="4"/>
  <c r="T747" i="4"/>
  <c r="R747" i="4"/>
  <c r="H750" i="4"/>
  <c r="H749" i="4"/>
  <c r="T750" i="4"/>
  <c r="T749" i="4"/>
  <c r="AD749" i="4"/>
  <c r="H753" i="4"/>
  <c r="F753" i="4"/>
  <c r="T753" i="4"/>
  <c r="R753" i="4"/>
  <c r="H758" i="4"/>
  <c r="F758" i="4"/>
  <c r="T758" i="4"/>
  <c r="R758" i="4"/>
  <c r="H759" i="4"/>
  <c r="T759" i="4"/>
  <c r="H762" i="4"/>
  <c r="F762" i="4"/>
  <c r="T762" i="4"/>
  <c r="R762" i="4"/>
  <c r="G781" i="4"/>
  <c r="S781" i="4"/>
  <c r="S785" i="4"/>
  <c r="G784" i="4"/>
  <c r="G785" i="4"/>
  <c r="S784" i="4"/>
  <c r="G786" i="4"/>
  <c r="G787" i="4"/>
  <c r="R754" i="4"/>
  <c r="H703" i="4"/>
  <c r="H702" i="4"/>
  <c r="K702" i="4"/>
  <c r="L680" i="4"/>
  <c r="L711" i="4"/>
  <c r="I617" i="4"/>
  <c r="I616" i="4"/>
  <c r="I684" i="4"/>
  <c r="R626" i="4"/>
  <c r="F567" i="4"/>
  <c r="H417" i="4"/>
  <c r="I361" i="4"/>
  <c r="I360" i="4"/>
  <c r="T345" i="4"/>
  <c r="K638" i="4"/>
  <c r="K574" i="4"/>
  <c r="K510" i="4"/>
  <c r="K446" i="4"/>
  <c r="K424" i="4"/>
  <c r="K455" i="4"/>
  <c r="F434" i="4"/>
  <c r="T417" i="4"/>
  <c r="R370" i="4"/>
  <c r="K382" i="4"/>
  <c r="K360" i="4"/>
  <c r="K391" i="4"/>
  <c r="K318" i="4"/>
  <c r="T217" i="4"/>
  <c r="R178" i="4"/>
  <c r="G146" i="4"/>
  <c r="G147" i="4"/>
  <c r="R153" i="4"/>
  <c r="J153" i="4"/>
  <c r="H153" i="4"/>
  <c r="G153" i="4"/>
  <c r="R119" i="4"/>
  <c r="F126" i="4"/>
  <c r="K254" i="4"/>
  <c r="K232" i="4"/>
  <c r="K263" i="4"/>
  <c r="K190" i="4"/>
  <c r="K199" i="4"/>
  <c r="W153" i="4"/>
  <c r="L153" i="4"/>
  <c r="H89" i="4"/>
  <c r="H44" i="4"/>
  <c r="H41" i="4"/>
  <c r="H40" i="4"/>
  <c r="I41" i="4"/>
  <c r="I40" i="4"/>
  <c r="F55" i="4"/>
  <c r="H25" i="4"/>
  <c r="H69" i="4"/>
  <c r="F69" i="4"/>
  <c r="K62" i="4"/>
  <c r="K40" i="4"/>
  <c r="K71" i="4"/>
  <c r="W15" i="4"/>
  <c r="W18" i="4"/>
  <c r="V18" i="4"/>
  <c r="T25" i="4"/>
  <c r="I105" i="4"/>
  <c r="I104" i="4"/>
  <c r="H90" i="4"/>
  <c r="V10" i="4"/>
  <c r="U3" i="4"/>
  <c r="I681" i="4"/>
  <c r="I680" i="4"/>
  <c r="T581" i="4"/>
  <c r="R556" i="4"/>
  <c r="R553" i="4"/>
  <c r="R552" i="4"/>
  <c r="R583" i="4"/>
  <c r="T583" i="4"/>
  <c r="G338" i="4"/>
  <c r="G339" i="4"/>
  <c r="F746" i="4"/>
  <c r="F696" i="4"/>
  <c r="F695" i="4"/>
  <c r="H695" i="4"/>
  <c r="K766" i="4"/>
  <c r="K744" i="4"/>
  <c r="K775" i="4"/>
  <c r="H767" i="4"/>
  <c r="H766" i="4"/>
  <c r="W766" i="4"/>
  <c r="T767" i="4"/>
  <c r="T766" i="4"/>
  <c r="T748" i="4"/>
  <c r="F576" i="4"/>
  <c r="F574" i="4"/>
  <c r="H574" i="4"/>
  <c r="G531" i="4"/>
  <c r="G530" i="4"/>
  <c r="X488" i="4"/>
  <c r="X519" i="4"/>
  <c r="U411" i="4"/>
  <c r="U410" i="4"/>
  <c r="U409" i="4"/>
  <c r="T410" i="4"/>
  <c r="S409" i="4"/>
  <c r="H70" i="4"/>
  <c r="F70" i="4"/>
  <c r="S786" i="4"/>
  <c r="S787" i="4"/>
  <c r="R748" i="4"/>
  <c r="H690" i="4"/>
  <c r="F691" i="4"/>
  <c r="F690" i="4"/>
  <c r="F684" i="4"/>
  <c r="F681" i="4"/>
  <c r="F680" i="4"/>
  <c r="F711" i="4"/>
  <c r="H711" i="4"/>
  <c r="T631" i="4"/>
  <c r="R632" i="4"/>
  <c r="R631" i="4"/>
  <c r="R617" i="4"/>
  <c r="R616" i="4"/>
  <c r="R647" i="4"/>
  <c r="T647" i="4"/>
  <c r="F632" i="4"/>
  <c r="F631" i="4"/>
  <c r="H631" i="4"/>
  <c r="F620" i="4"/>
  <c r="F617" i="4"/>
  <c r="F616" i="4"/>
  <c r="F647" i="4"/>
  <c r="H647" i="4"/>
  <c r="T567" i="4"/>
  <c r="R568" i="4"/>
  <c r="R567" i="4"/>
  <c r="I553" i="4"/>
  <c r="I552" i="4"/>
  <c r="R428" i="4"/>
  <c r="R425" i="4"/>
  <c r="R424" i="4"/>
  <c r="R455" i="4"/>
  <c r="T455" i="4"/>
  <c r="J424" i="4"/>
  <c r="I425" i="4"/>
  <c r="I424" i="4"/>
  <c r="H428" i="4"/>
  <c r="H425" i="4"/>
  <c r="H409" i="4"/>
  <c r="W297" i="4"/>
  <c r="W296" i="4"/>
  <c r="W327" i="4"/>
  <c r="F249" i="4"/>
  <c r="F247" i="4"/>
  <c r="H247" i="4"/>
  <c r="H217" i="4"/>
  <c r="R684" i="4"/>
  <c r="R681" i="4"/>
  <c r="R680" i="4"/>
  <c r="R711" i="4"/>
  <c r="T711" i="4"/>
  <c r="H684" i="4"/>
  <c r="H681" i="4"/>
  <c r="H680" i="4"/>
  <c r="J681" i="4"/>
  <c r="J680" i="4"/>
  <c r="G594" i="4"/>
  <c r="G595" i="4"/>
  <c r="R504" i="4"/>
  <c r="R503" i="4"/>
  <c r="T503" i="4"/>
  <c r="S466" i="4"/>
  <c r="S467" i="4"/>
  <c r="R364" i="4"/>
  <c r="R361" i="4"/>
  <c r="R360" i="4"/>
  <c r="R391" i="4"/>
  <c r="T391" i="4"/>
  <c r="F640" i="4"/>
  <c r="F638" i="4"/>
  <c r="H638" i="4"/>
  <c r="U617" i="4"/>
  <c r="U616" i="4"/>
  <c r="T620" i="4"/>
  <c r="T617" i="4"/>
  <c r="T616" i="4"/>
  <c r="H503" i="4"/>
  <c r="F505" i="4"/>
  <c r="F503" i="4"/>
  <c r="H748" i="4"/>
  <c r="H745" i="4"/>
  <c r="H744" i="4"/>
  <c r="T729" i="4"/>
  <c r="U681" i="4"/>
  <c r="U680" i="4"/>
  <c r="T684" i="4"/>
  <c r="T681" i="4"/>
  <c r="T680" i="4"/>
  <c r="R620" i="4"/>
  <c r="H626" i="4"/>
  <c r="F627" i="4"/>
  <c r="F626" i="4"/>
  <c r="H537" i="4"/>
  <c r="U489" i="4"/>
  <c r="U488" i="4"/>
  <c r="T492" i="4"/>
  <c r="T489" i="4"/>
  <c r="T488" i="4"/>
  <c r="R490" i="4"/>
  <c r="S403" i="4"/>
  <c r="S402" i="4"/>
  <c r="T173" i="4"/>
  <c r="R175" i="4"/>
  <c r="R173" i="4"/>
  <c r="I169" i="4"/>
  <c r="I168" i="4"/>
  <c r="H172" i="4"/>
  <c r="H169" i="4"/>
  <c r="H168" i="4"/>
  <c r="H197" i="4"/>
  <c r="R108" i="4"/>
  <c r="R105" i="4"/>
  <c r="R104" i="4"/>
  <c r="T745" i="4"/>
  <c r="T744" i="4"/>
  <c r="R746" i="4"/>
  <c r="R745" i="4"/>
  <c r="T677" i="4"/>
  <c r="X665" i="4"/>
  <c r="J665" i="4"/>
  <c r="H665" i="4"/>
  <c r="H709" i="4"/>
  <c r="T613" i="4"/>
  <c r="H538" i="4"/>
  <c r="L488" i="4"/>
  <c r="L519" i="4"/>
  <c r="X473" i="4"/>
  <c r="T473" i="4"/>
  <c r="T517" i="4"/>
  <c r="S339" i="4"/>
  <c r="S338" i="4"/>
  <c r="U105" i="4"/>
  <c r="U104" i="4"/>
  <c r="T108" i="4"/>
  <c r="T105" i="4"/>
  <c r="T104" i="4"/>
  <c r="V4" i="4"/>
  <c r="G684" i="4"/>
  <c r="G681" i="4"/>
  <c r="G680" i="4"/>
  <c r="W665" i="4"/>
  <c r="T665" i="4"/>
  <c r="T709" i="4"/>
  <c r="G659" i="4"/>
  <c r="T621" i="4"/>
  <c r="K620" i="4"/>
  <c r="K617" i="4"/>
  <c r="K616" i="4"/>
  <c r="K647" i="4"/>
  <c r="W601" i="4"/>
  <c r="T601" i="4"/>
  <c r="T645" i="4"/>
  <c r="K556" i="4"/>
  <c r="K553" i="4"/>
  <c r="K552" i="4"/>
  <c r="K583" i="4"/>
  <c r="R537" i="4"/>
  <c r="K537" i="4"/>
  <c r="G537" i="4"/>
  <c r="S531" i="4"/>
  <c r="R499" i="4"/>
  <c r="R498" i="4"/>
  <c r="R492" i="4"/>
  <c r="T498" i="4"/>
  <c r="J492" i="4"/>
  <c r="J489" i="4"/>
  <c r="J488" i="4"/>
  <c r="G424" i="4"/>
  <c r="R384" i="4"/>
  <c r="R382" i="4"/>
  <c r="T382" i="4"/>
  <c r="T236" i="4"/>
  <c r="T233" i="4"/>
  <c r="T232" i="4"/>
  <c r="T261" i="4"/>
  <c r="U233" i="4"/>
  <c r="U232" i="4"/>
  <c r="G211" i="4"/>
  <c r="G210" i="4"/>
  <c r="H173" i="4"/>
  <c r="F175" i="4"/>
  <c r="F173" i="4"/>
  <c r="F172" i="4"/>
  <c r="F169" i="4"/>
  <c r="F168" i="4"/>
  <c r="F199" i="4"/>
  <c r="H199" i="4"/>
  <c r="R192" i="4"/>
  <c r="R190" i="4"/>
  <c r="T190" i="4"/>
  <c r="H101" i="4"/>
  <c r="R766" i="4"/>
  <c r="R729" i="4"/>
  <c r="S723" i="4"/>
  <c r="F665" i="4"/>
  <c r="S620" i="4"/>
  <c r="S617" i="4"/>
  <c r="S616" i="4"/>
  <c r="X601" i="4"/>
  <c r="J601" i="4"/>
  <c r="H601" i="4"/>
  <c r="F601" i="4"/>
  <c r="H545" i="4"/>
  <c r="S492" i="4"/>
  <c r="S489" i="4"/>
  <c r="S488" i="4"/>
  <c r="H481" i="4"/>
  <c r="G467" i="4"/>
  <c r="U41" i="4"/>
  <c r="U40" i="4"/>
  <c r="T44" i="4"/>
  <c r="T41" i="4"/>
  <c r="G748" i="4"/>
  <c r="G745" i="4"/>
  <c r="G744" i="4"/>
  <c r="F756" i="4"/>
  <c r="F754" i="4"/>
  <c r="F748" i="4"/>
  <c r="H754" i="4"/>
  <c r="W748" i="4"/>
  <c r="W745" i="4"/>
  <c r="W744" i="4"/>
  <c r="W775" i="4"/>
  <c r="X729" i="4"/>
  <c r="J729" i="4"/>
  <c r="H729" i="4"/>
  <c r="H773" i="4"/>
  <c r="G723" i="4"/>
  <c r="S684" i="4"/>
  <c r="S681" i="4"/>
  <c r="S680" i="4"/>
  <c r="T673" i="4"/>
  <c r="T666" i="4"/>
  <c r="G665" i="4"/>
  <c r="S659" i="4"/>
  <c r="T609" i="4"/>
  <c r="T602" i="4"/>
  <c r="G601" i="4"/>
  <c r="S595" i="4"/>
  <c r="T557" i="4"/>
  <c r="F562" i="4"/>
  <c r="F556" i="4"/>
  <c r="F553" i="4"/>
  <c r="F552" i="4"/>
  <c r="F583" i="4"/>
  <c r="H583" i="4"/>
  <c r="T545" i="4"/>
  <c r="T556" i="4"/>
  <c r="T553" i="4"/>
  <c r="T552" i="4"/>
  <c r="I492" i="4"/>
  <c r="F510" i="4"/>
  <c r="F498" i="4"/>
  <c r="T481" i="4"/>
  <c r="H474" i="4"/>
  <c r="T428" i="4"/>
  <c r="T425" i="4"/>
  <c r="T424" i="4"/>
  <c r="U425" i="4"/>
  <c r="U424" i="4"/>
  <c r="F376" i="4"/>
  <c r="F375" i="4"/>
  <c r="H375" i="4"/>
  <c r="U364" i="4"/>
  <c r="I300" i="4"/>
  <c r="T178" i="4"/>
  <c r="H114" i="4"/>
  <c r="F115" i="4"/>
  <c r="F114" i="4"/>
  <c r="F108" i="4"/>
  <c r="F105" i="4"/>
  <c r="F104" i="4"/>
  <c r="F135" i="4"/>
  <c r="H135" i="4"/>
  <c r="T434" i="4"/>
  <c r="T446" i="4"/>
  <c r="G403" i="4"/>
  <c r="L364" i="4"/>
  <c r="H301" i="4"/>
  <c r="R311" i="4"/>
  <c r="F306" i="4"/>
  <c r="F300" i="4"/>
  <c r="F297" i="4"/>
  <c r="F296" i="4"/>
  <c r="F327" i="4"/>
  <c r="H327" i="4"/>
  <c r="T319" i="4"/>
  <c r="T318" i="4"/>
  <c r="T296" i="4"/>
  <c r="W318" i="4"/>
  <c r="T282" i="4"/>
  <c r="J281" i="4"/>
  <c r="H281" i="4"/>
  <c r="G275" i="4"/>
  <c r="G274" i="4"/>
  <c r="L232" i="4"/>
  <c r="L263" i="4"/>
  <c r="T183" i="4"/>
  <c r="R184" i="4"/>
  <c r="R183" i="4"/>
  <c r="X168" i="4"/>
  <c r="X199" i="4"/>
  <c r="R115" i="4"/>
  <c r="R114" i="4"/>
  <c r="T114" i="4"/>
  <c r="T55" i="4"/>
  <c r="R56" i="4"/>
  <c r="R55" i="4"/>
  <c r="Z15" i="4"/>
  <c r="Z18" i="4"/>
  <c r="AB18" i="4"/>
  <c r="H446" i="4"/>
  <c r="R375" i="4"/>
  <c r="F370" i="4"/>
  <c r="F364" i="4"/>
  <c r="F361" i="4"/>
  <c r="F360" i="4"/>
  <c r="F391" i="4"/>
  <c r="H391" i="4"/>
  <c r="T353" i="4"/>
  <c r="L345" i="4"/>
  <c r="H345" i="4"/>
  <c r="R307" i="4"/>
  <c r="R306" i="4"/>
  <c r="R300" i="4"/>
  <c r="R297" i="4"/>
  <c r="R296" i="4"/>
  <c r="R327" i="4"/>
  <c r="T327" i="4"/>
  <c r="T306" i="4"/>
  <c r="J300" i="4"/>
  <c r="J297" i="4"/>
  <c r="J296" i="4"/>
  <c r="U281" i="4"/>
  <c r="T281" i="4"/>
  <c r="R249" i="4"/>
  <c r="R247" i="4"/>
  <c r="T247" i="4"/>
  <c r="G172" i="4"/>
  <c r="G169" i="4"/>
  <c r="G168" i="4"/>
  <c r="T50" i="4"/>
  <c r="R51" i="4"/>
  <c r="R50" i="4"/>
  <c r="L40" i="4"/>
  <c r="L71" i="4"/>
  <c r="F51" i="4"/>
  <c r="F50" i="4"/>
  <c r="F44" i="4"/>
  <c r="F41" i="4"/>
  <c r="F40" i="4"/>
  <c r="F71" i="4"/>
  <c r="H71" i="4"/>
  <c r="H50" i="4"/>
  <c r="T33" i="4"/>
  <c r="F439" i="4"/>
  <c r="F428" i="4"/>
  <c r="F425" i="4"/>
  <c r="F424" i="4"/>
  <c r="F455" i="4"/>
  <c r="H455" i="4"/>
  <c r="X409" i="4"/>
  <c r="G345" i="4"/>
  <c r="S300" i="4"/>
  <c r="S297" i="4"/>
  <c r="S296" i="4"/>
  <c r="R242" i="4"/>
  <c r="R236" i="4"/>
  <c r="R233" i="4"/>
  <c r="R232" i="4"/>
  <c r="R263" i="4"/>
  <c r="T263" i="4"/>
  <c r="J236" i="4"/>
  <c r="J233" i="4"/>
  <c r="J232" i="4"/>
  <c r="F244" i="4"/>
  <c r="F242" i="4"/>
  <c r="F236" i="4"/>
  <c r="F233" i="4"/>
  <c r="H242" i="4"/>
  <c r="T218" i="4"/>
  <c r="R217" i="4"/>
  <c r="L217" i="4"/>
  <c r="H126" i="4"/>
  <c r="S25" i="4"/>
  <c r="W7" i="4"/>
  <c r="W10" i="4"/>
  <c r="U10" i="4"/>
  <c r="G409" i="4"/>
  <c r="S364" i="4"/>
  <c r="S361" i="4"/>
  <c r="S360" i="4"/>
  <c r="T311" i="4"/>
  <c r="K300" i="4"/>
  <c r="K297" i="4"/>
  <c r="K296" i="4"/>
  <c r="K327" i="4"/>
  <c r="F312" i="4"/>
  <c r="F311" i="4"/>
  <c r="H311" i="4"/>
  <c r="T289" i="4"/>
  <c r="V281" i="4"/>
  <c r="L281" i="4"/>
  <c r="I236" i="4"/>
  <c r="F254" i="4"/>
  <c r="X236" i="4"/>
  <c r="X233" i="4"/>
  <c r="X232" i="4"/>
  <c r="X263" i="4"/>
  <c r="S217" i="4"/>
  <c r="K217" i="4"/>
  <c r="T161" i="4"/>
  <c r="T172" i="4"/>
  <c r="T169" i="4"/>
  <c r="T168" i="4"/>
  <c r="S108" i="4"/>
  <c r="S105" i="4"/>
  <c r="S104" i="4"/>
  <c r="F89" i="4"/>
  <c r="S83" i="4"/>
  <c r="H30" i="4"/>
  <c r="R64" i="4"/>
  <c r="R62" i="4"/>
  <c r="T62" i="4"/>
  <c r="J108" i="4"/>
  <c r="J105" i="4"/>
  <c r="J104" i="4"/>
  <c r="G89" i="4"/>
  <c r="S44" i="4"/>
  <c r="S41" i="4"/>
  <c r="S40" i="4"/>
  <c r="F62" i="4"/>
  <c r="Z8" i="4"/>
  <c r="U155" i="4"/>
  <c r="U154" i="4"/>
  <c r="U153" i="4"/>
  <c r="T153" i="4"/>
  <c r="T154" i="4"/>
  <c r="K108" i="4"/>
  <c r="K105" i="4"/>
  <c r="K104" i="4"/>
  <c r="K135" i="4"/>
  <c r="Z9" i="4"/>
  <c r="O19" i="4"/>
  <c r="V89" i="4"/>
  <c r="T89" i="4"/>
  <c r="F709" i="4"/>
  <c r="H710" i="4"/>
  <c r="F710" i="4"/>
  <c r="H389" i="4"/>
  <c r="F773" i="4"/>
  <c r="H774" i="4"/>
  <c r="F774" i="4"/>
  <c r="T262" i="4"/>
  <c r="R262" i="4"/>
  <c r="R261" i="4"/>
  <c r="AD224" i="4"/>
  <c r="T646" i="4"/>
  <c r="R646" i="4"/>
  <c r="R645" i="4"/>
  <c r="AD608" i="4"/>
  <c r="T710" i="4"/>
  <c r="R710" i="4"/>
  <c r="R709" i="4"/>
  <c r="AD672" i="4"/>
  <c r="H645" i="4"/>
  <c r="R517" i="4"/>
  <c r="T518" i="4"/>
  <c r="R518" i="4"/>
  <c r="AD480" i="4"/>
  <c r="H108" i="4"/>
  <c r="H105" i="4"/>
  <c r="H104" i="4"/>
  <c r="H133" i="4"/>
  <c r="U361" i="4"/>
  <c r="U360" i="4"/>
  <c r="T364" i="4"/>
  <c r="T361" i="4"/>
  <c r="T360" i="4"/>
  <c r="T389" i="4"/>
  <c r="R172" i="4"/>
  <c r="R169" i="4"/>
  <c r="R168" i="4"/>
  <c r="R199" i="4"/>
  <c r="T199" i="4"/>
  <c r="T773" i="4"/>
  <c r="H261" i="4"/>
  <c r="S142" i="4"/>
  <c r="S144" i="4"/>
  <c r="S145" i="4"/>
  <c r="R135" i="4"/>
  <c r="T135" i="4"/>
  <c r="H581" i="4"/>
  <c r="H453" i="4"/>
  <c r="T409" i="4"/>
  <c r="T453" i="4"/>
  <c r="R581" i="4"/>
  <c r="T582" i="4"/>
  <c r="R582" i="4"/>
  <c r="AD544" i="4"/>
  <c r="T197" i="4"/>
  <c r="R44" i="4"/>
  <c r="R41" i="4"/>
  <c r="R40" i="4"/>
  <c r="R71" i="4"/>
  <c r="T71" i="4"/>
  <c r="F197" i="4"/>
  <c r="H198" i="4"/>
  <c r="F198" i="4"/>
  <c r="H424" i="4"/>
  <c r="F745" i="4"/>
  <c r="F744" i="4"/>
  <c r="F775" i="4"/>
  <c r="H775" i="4"/>
  <c r="T325" i="4"/>
  <c r="L361" i="4"/>
  <c r="L360" i="4"/>
  <c r="L391" i="4"/>
  <c r="H364" i="4"/>
  <c r="H361" i="4"/>
  <c r="H360" i="4"/>
  <c r="R489" i="4"/>
  <c r="R488" i="4"/>
  <c r="R519" i="4"/>
  <c r="T519" i="4"/>
  <c r="T133" i="4"/>
  <c r="U4" i="4"/>
  <c r="H236" i="4"/>
  <c r="H233" i="4"/>
  <c r="H232" i="4"/>
  <c r="I233" i="4"/>
  <c r="I232" i="4"/>
  <c r="H492" i="4"/>
  <c r="H489" i="4"/>
  <c r="H488" i="4"/>
  <c r="H517" i="4"/>
  <c r="I489" i="4"/>
  <c r="I488" i="4"/>
  <c r="F232" i="4"/>
  <c r="F263" i="4"/>
  <c r="H263" i="4"/>
  <c r="H300" i="4"/>
  <c r="H297" i="4"/>
  <c r="H296" i="4"/>
  <c r="H325" i="4"/>
  <c r="I297" i="4"/>
  <c r="I296" i="4"/>
  <c r="F492" i="4"/>
  <c r="F489" i="4"/>
  <c r="F488" i="4"/>
  <c r="F519" i="4"/>
  <c r="H519" i="4"/>
  <c r="T40" i="4"/>
  <c r="R744" i="4"/>
  <c r="R775" i="4"/>
  <c r="T775" i="4"/>
  <c r="H556" i="4"/>
  <c r="H553" i="4"/>
  <c r="H552" i="4"/>
  <c r="H620" i="4"/>
  <c r="H617" i="4"/>
  <c r="H616" i="4"/>
  <c r="H326" i="4"/>
  <c r="F326" i="4"/>
  <c r="F325" i="4"/>
  <c r="H518" i="4"/>
  <c r="F518" i="4"/>
  <c r="F517" i="4"/>
  <c r="T326" i="4"/>
  <c r="R326" i="4"/>
  <c r="AD288" i="4"/>
  <c r="R325" i="4"/>
  <c r="F133" i="4"/>
  <c r="H134" i="4"/>
  <c r="F134" i="4"/>
  <c r="AB229" i="4"/>
  <c r="AB231" i="4"/>
  <c r="AD231" i="4"/>
  <c r="AB485" i="4"/>
  <c r="AB487" i="4"/>
  <c r="AD487" i="4"/>
  <c r="AB613" i="4"/>
  <c r="H390" i="4"/>
  <c r="F390" i="4"/>
  <c r="F389" i="4"/>
  <c r="V3" i="4"/>
  <c r="T69" i="4"/>
  <c r="AD160" i="4"/>
  <c r="T198" i="4"/>
  <c r="R198" i="4"/>
  <c r="R197" i="4"/>
  <c r="AD416" i="4"/>
  <c r="R453" i="4"/>
  <c r="T454" i="4"/>
  <c r="R454" i="4"/>
  <c r="S146" i="4"/>
  <c r="S147" i="4"/>
  <c r="AD352" i="4"/>
  <c r="R389" i="4"/>
  <c r="T390" i="4"/>
  <c r="R390" i="4"/>
  <c r="AB677" i="4"/>
  <c r="AD96" i="4"/>
  <c r="T134" i="4"/>
  <c r="R134" i="4"/>
  <c r="R133" i="4"/>
  <c r="F581" i="4"/>
  <c r="H582" i="4"/>
  <c r="F582" i="4"/>
  <c r="AD736" i="4"/>
  <c r="R773" i="4"/>
  <c r="T774" i="4"/>
  <c r="R774" i="4"/>
  <c r="H646" i="4"/>
  <c r="F646" i="4"/>
  <c r="F645" i="4"/>
  <c r="U6" i="4"/>
  <c r="U19" i="4"/>
  <c r="W4" i="4"/>
  <c r="AB549" i="4"/>
  <c r="F453" i="4"/>
  <c r="H454" i="4"/>
  <c r="F454" i="4"/>
  <c r="F261" i="4"/>
  <c r="H262" i="4"/>
  <c r="F262" i="4"/>
  <c r="AB553" i="4"/>
  <c r="AD549" i="4"/>
  <c r="AB101" i="4"/>
  <c r="AB103" i="4"/>
  <c r="AD677" i="4"/>
  <c r="AB357" i="4"/>
  <c r="AB165" i="4"/>
  <c r="AB489" i="4"/>
  <c r="AD485" i="4"/>
  <c r="AB679" i="4"/>
  <c r="AD679" i="4"/>
  <c r="AB421" i="4"/>
  <c r="AB423" i="4"/>
  <c r="AD423" i="4"/>
  <c r="R69" i="4"/>
  <c r="T70" i="4"/>
  <c r="R70" i="4"/>
  <c r="AD32" i="4"/>
  <c r="AD613" i="4"/>
  <c r="AF231" i="4"/>
  <c r="AE231" i="4"/>
  <c r="AB551" i="4"/>
  <c r="AD551" i="4"/>
  <c r="AB741" i="4"/>
  <c r="V6" i="4"/>
  <c r="V19" i="4"/>
  <c r="W3" i="4"/>
  <c r="W6" i="4"/>
  <c r="W19" i="4"/>
  <c r="AB615" i="4"/>
  <c r="AD615" i="4"/>
  <c r="AD229" i="4"/>
  <c r="AB233" i="4"/>
  <c r="AB293" i="4"/>
  <c r="AB295" i="4"/>
  <c r="AD295" i="4"/>
  <c r="AE487" i="4"/>
  <c r="AF487" i="4"/>
  <c r="AD741" i="4"/>
  <c r="AD165" i="4"/>
  <c r="AE295" i="4"/>
  <c r="AF295" i="4"/>
  <c r="AE615" i="4"/>
  <c r="AF615" i="4"/>
  <c r="AB743" i="4"/>
  <c r="AD743" i="4"/>
  <c r="AB617" i="4"/>
  <c r="AE485" i="4"/>
  <c r="AE489" i="4"/>
  <c r="AD489" i="4"/>
  <c r="AD357" i="4"/>
  <c r="Y4" i="4"/>
  <c r="AD103" i="4"/>
  <c r="AD293" i="4"/>
  <c r="AB297" i="4"/>
  <c r="AE551" i="4"/>
  <c r="AF551" i="4"/>
  <c r="AE613" i="4"/>
  <c r="AD617" i="4"/>
  <c r="AF613" i="4"/>
  <c r="AF423" i="4"/>
  <c r="AE423" i="4"/>
  <c r="AB359" i="4"/>
  <c r="AD359" i="4"/>
  <c r="X4" i="4"/>
  <c r="AD101" i="4"/>
  <c r="AB105" i="4"/>
  <c r="AB37" i="4"/>
  <c r="AD421" i="4"/>
  <c r="AB425" i="4"/>
  <c r="AB167" i="4"/>
  <c r="AD167" i="4"/>
  <c r="AB681" i="4"/>
  <c r="AD553" i="4"/>
  <c r="AE549" i="4"/>
  <c r="AF549" i="4"/>
  <c r="AE229" i="4"/>
  <c r="AE233" i="4"/>
  <c r="AD233" i="4"/>
  <c r="AE679" i="4"/>
  <c r="AF679" i="4"/>
  <c r="AD681" i="4"/>
  <c r="AE677" i="4"/>
  <c r="AF677" i="4"/>
  <c r="AD105" i="4"/>
  <c r="AE101" i="4"/>
  <c r="AE103" i="4"/>
  <c r="AF103" i="4"/>
  <c r="AB4" i="4"/>
  <c r="AE743" i="4"/>
  <c r="AF743" i="4"/>
  <c r="X3" i="4"/>
  <c r="X6" i="4"/>
  <c r="X19" i="4"/>
  <c r="AB41" i="4"/>
  <c r="AD37" i="4"/>
  <c r="AF617" i="4"/>
  <c r="AD622" i="4"/>
  <c r="AD623" i="4"/>
  <c r="AD169" i="4"/>
  <c r="AF165" i="4"/>
  <c r="AE165" i="4"/>
  <c r="AF681" i="4"/>
  <c r="AD686" i="4"/>
  <c r="AD687" i="4"/>
  <c r="AF553" i="4"/>
  <c r="AD558" i="4"/>
  <c r="AD559" i="4"/>
  <c r="AE167" i="4"/>
  <c r="AF167" i="4"/>
  <c r="AB39" i="4"/>
  <c r="AE359" i="4"/>
  <c r="AF359" i="4"/>
  <c r="AB361" i="4"/>
  <c r="AF485" i="4"/>
  <c r="AF489" i="4"/>
  <c r="AD494" i="4"/>
  <c r="AD495" i="4"/>
  <c r="AB169" i="4"/>
  <c r="AE681" i="4"/>
  <c r="AF229" i="4"/>
  <c r="AF233" i="4"/>
  <c r="AD238" i="4"/>
  <c r="AD239" i="4"/>
  <c r="AE553" i="4"/>
  <c r="AE617" i="4"/>
  <c r="AF293" i="4"/>
  <c r="AF297" i="4"/>
  <c r="AD302" i="4"/>
  <c r="AD303" i="4"/>
  <c r="AD297" i="4"/>
  <c r="AE293" i="4"/>
  <c r="AE297" i="4"/>
  <c r="AD361" i="4"/>
  <c r="AE357" i="4"/>
  <c r="AE361" i="4"/>
  <c r="AD745" i="4"/>
  <c r="AE741" i="4"/>
  <c r="AE745" i="4"/>
  <c r="AE421" i="4"/>
  <c r="AE425" i="4"/>
  <c r="AF421" i="4"/>
  <c r="AF425" i="4"/>
  <c r="AD430" i="4"/>
  <c r="AD431" i="4"/>
  <c r="AD425" i="4"/>
  <c r="AB745" i="4"/>
  <c r="AF741" i="4"/>
  <c r="AF745" i="4"/>
  <c r="AD750" i="4"/>
  <c r="AD751" i="4"/>
  <c r="AD39" i="4"/>
  <c r="Y3" i="4"/>
  <c r="Y6" i="4"/>
  <c r="Y19" i="4"/>
  <c r="AE105" i="4"/>
  <c r="AF357" i="4"/>
  <c r="AF361" i="4"/>
  <c r="AD366" i="4"/>
  <c r="AD367" i="4"/>
  <c r="AE169" i="4"/>
  <c r="AE37" i="4"/>
  <c r="AF37" i="4"/>
  <c r="AD41" i="4"/>
  <c r="AF101" i="4"/>
  <c r="AF169" i="4"/>
  <c r="AD174" i="4"/>
  <c r="AD175" i="4"/>
  <c r="AF41" i="4"/>
  <c r="AA3" i="4"/>
  <c r="AE41" i="4"/>
  <c r="AA4" i="4"/>
  <c r="AF105" i="4"/>
  <c r="AE39" i="4"/>
  <c r="AF39" i="4"/>
  <c r="AB3" i="4"/>
  <c r="AB6" i="4"/>
  <c r="AB19" i="4"/>
  <c r="AD110" i="4"/>
  <c r="AD111" i="4"/>
  <c r="Z4" i="4"/>
  <c r="AD46" i="4"/>
  <c r="AD47" i="4"/>
  <c r="Z3" i="4"/>
  <c r="Z6" i="4"/>
  <c r="Z19" i="4"/>
  <c r="AA6" i="4"/>
  <c r="AA19" i="4"/>
</calcChain>
</file>

<file path=xl/sharedStrings.xml><?xml version="1.0" encoding="utf-8"?>
<sst xmlns="http://schemas.openxmlformats.org/spreadsheetml/2006/main" count="5079" uniqueCount="291">
  <si>
    <t>Данные за 2009год</t>
  </si>
  <si>
    <t>МЕСЯЦ</t>
  </si>
  <si>
    <t>ПЛАН С,О, (кВт,ч.)</t>
  </si>
  <si>
    <t>ПЛАН П,О, (кВт.ч)</t>
  </si>
  <si>
    <t>ПЛАН ПОТЕРИ (кВт.ч)</t>
  </si>
  <si>
    <t>ПЛАН ПОТЕРИ (руб.без НДС)</t>
  </si>
  <si>
    <t>НДС 18 %</t>
  </si>
  <si>
    <t>ПЛАН ПОТЕРИ (руб.с НДС)</t>
  </si>
  <si>
    <t>ФАКТ С,О, (кВт,ч.)</t>
  </si>
  <si>
    <t>ФАКТ П,О, (кВт.ч)</t>
  </si>
  <si>
    <t>ФАКТ ПОТЕРИ (кВт.ч)</t>
  </si>
  <si>
    <t>по регул. Тарифу (кВт.ч.)</t>
  </si>
  <si>
    <t>по нерегул. Тарифу (кВт.ч.)</t>
  </si>
  <si>
    <t xml:space="preserve">ФАКТ ПОТЕРИ (руб.с НДС) </t>
  </si>
  <si>
    <t>по регул. Тарифу (руб.с НДС)</t>
  </si>
  <si>
    <t>по нерегул. Тарифу (руб.с НДС)</t>
  </si>
  <si>
    <t>АВАНС</t>
  </si>
  <si>
    <t>ПРОТОКОЛ РАЗНОГЛАСИЙ</t>
  </si>
  <si>
    <t>КОРРЕКТИРОВКА</t>
  </si>
  <si>
    <t>ВЗАИМОЗАЧЕТ</t>
  </si>
  <si>
    <t>ОКОНЧАТЕЛЬНЫЙ РАСЧЕТ</t>
  </si>
  <si>
    <t>ПРИМЕЧАНИЕ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</si>
  <si>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</si>
  <si>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</si>
  <si>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</si>
  <si>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</si>
  <si>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</si>
  <si>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</si>
  <si>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</si>
  <si>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</si>
  <si>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</si>
  <si>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</si>
  <si>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</si>
  <si>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</si>
  <si>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</si>
  <si>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</si>
  <si>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Баланс электроэнергии за январь месяц</t>
  </si>
  <si>
    <t>АКТ № 1</t>
  </si>
  <si>
    <t>№№ пп</t>
  </si>
  <si>
    <t>Показатели</t>
  </si>
  <si>
    <t>Ед.           измер.</t>
  </si>
  <si>
    <t>Факт</t>
  </si>
  <si>
    <t>приема-передачи электрической энергии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</si>
  <si>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</si>
  <si>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</si>
  <si>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</si>
  <si>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</si>
  <si>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</si>
  <si>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</si>
  <si>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</si>
  <si>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за январь  2009   г.</t>
  </si>
  <si>
    <t>Отпущено в сеть Исполнителя  (п.1.1+ п.1.2 +п.1.3.+ п.1.4.);                    в том числе</t>
  </si>
  <si>
    <t>кВт.ч</t>
  </si>
  <si>
    <t xml:space="preserve">       г. Москва</t>
  </si>
  <si>
    <t>“31” “января” 2009   г.</t>
  </si>
  <si>
    <t>1.1</t>
  </si>
  <si>
    <t>ВСЕГО отпущено в сеть Исполнителя из сети МОЭСК (1.1.1.+1.1.2.+.1.1.3.)</t>
  </si>
  <si>
    <t>1.1.1.</t>
  </si>
  <si>
    <t xml:space="preserve">Открытое акционерное общество «Мосэнергосбыт», именуемое в дальнейшем Заказчик, в лице  начальника отдела взаимодействия с сетевыми организациями Бочкова Анатолия Владимировича, действующего на основании доверенности №91-09-662 от 30.01.2009 г. , с одной </t>
  </si>
  <si>
    <t>1.1.2.</t>
  </si>
  <si>
    <t>Отпущено в сеть Исполнителя из сетей МОЭСК по________________ филиалу</t>
  </si>
  <si>
    <t>1.1.3.</t>
  </si>
  <si>
    <t>Отпущено в сеть Исполнителя  из сетей ОАО "МОЭСК"                              через сеть ТСО-потребителя (или потребителя)</t>
  </si>
  <si>
    <t>1.2</t>
  </si>
  <si>
    <t>ВСЕГО отпущено  в сеть Исполнителя из сети МП МЭС филиала ОАО "ФСК ЕЭС" (1.2.1+1.2.2)</t>
  </si>
  <si>
    <t>1.2.1.</t>
  </si>
  <si>
    <t>Отпущено в сеть Исполнителя из сети  МП МЭС филиала ОАО "ФСК ЕЭС"</t>
  </si>
  <si>
    <t>1.2.2</t>
  </si>
  <si>
    <t>Отпущено в сеть Исполнителя  из сети МП МЭС филиала ОАО "ФСК ЕЭС" через сеть ТСО-потребителя (или потребителя)</t>
  </si>
  <si>
    <t xml:space="preserve"> Объем электрической энергии для компенсации потерь фактический (Vn.)=</t>
  </si>
  <si>
    <t>кВтч</t>
  </si>
  <si>
    <t>β</t>
  </si>
  <si>
    <t>1.3</t>
  </si>
  <si>
    <t>ВСЕГО отпущено в сеть Исполнителя от Генерирующих компаний (ТЭЦ, ГЭС,ГРЭС) (1.3.1.+1.3.2.+1.3.3.)</t>
  </si>
  <si>
    <t xml:space="preserve"> Объем электрической энергии, который компенсируется по регулируемой цене ( тарифу) (Vрег)=</t>
  </si>
  <si>
    <t>Vn*β</t>
  </si>
  <si>
    <t>1.3.1</t>
  </si>
  <si>
    <t>Отпущено в сеть Исполнителя от Генерирующих компаний                                                         (ТЭЦ, ГЭС,ГРЭС)</t>
  </si>
  <si>
    <t xml:space="preserve"> Объем электрической энергии, который компенсируется по нерегулируемой цене (тарифу) (Vнр)=</t>
  </si>
  <si>
    <t>Vn - Vрег</t>
  </si>
  <si>
    <t>1.3.2</t>
  </si>
  <si>
    <t>Отпущено в сеть Исполнителя от Генерирующих компаний                         (ТЭЦ, ГЭС,ГРЭС)</t>
  </si>
  <si>
    <t>1.3.3.</t>
  </si>
  <si>
    <t>Отпущено в сеть Исполнителя от  Генерирующих компаний (ТЭЦ, ГЭС,ГРЭС) через сеть потребителя</t>
  </si>
  <si>
    <t>№</t>
  </si>
  <si>
    <t>Наименование показателя</t>
  </si>
  <si>
    <t xml:space="preserve"> Количество кВт.ч.</t>
  </si>
  <si>
    <t xml:space="preserve"> Цена (тариф), руб./кВт.ч</t>
  </si>
  <si>
    <t>Стоимость              (без НДС)        руб.</t>
  </si>
  <si>
    <t>НДС  руб.</t>
  </si>
  <si>
    <t xml:space="preserve">Стоимость ( с НДС), руб. </t>
  </si>
  <si>
    <t>1.4</t>
  </si>
  <si>
    <t>Отпущено всего в сеть Исполнителя из других сетей (п.1.4.1+1.4.2.)</t>
  </si>
  <si>
    <t xml:space="preserve"> Объем электрической энергии, который компенсируется по регулируемой цене ( тарифу)    (V рег)</t>
  </si>
  <si>
    <t>1.4.1.</t>
  </si>
  <si>
    <t>Отпущено в сеть Исполнителя из  смежных сетей ТСО</t>
  </si>
  <si>
    <t>1.4.2.</t>
  </si>
  <si>
    <t>Отпущено в сеть Исполнителя от прочих субъектов</t>
  </si>
  <si>
    <t xml:space="preserve"> Объем электрической энергии, который компенсируется по нерегулируемой цене ( тарифу) (V нр)</t>
  </si>
  <si>
    <t>2.</t>
  </si>
  <si>
    <t>ВСЕГО полезный отпуск : (п.2.1.+2.5.+2.6.+2.7.)</t>
  </si>
  <si>
    <t>2.1.</t>
  </si>
  <si>
    <t>Потребителям Заказчика ( в том числе:  п.2.2.+2.3+.2.4.)</t>
  </si>
  <si>
    <t>Объем электрической энергии ВСЕГО (1+2)</t>
  </si>
  <si>
    <t>2.2.</t>
  </si>
  <si>
    <t xml:space="preserve">Потребителям обслуживаемым  территориальным сбытовым отделением ОАО "ЭСКМО"  </t>
  </si>
  <si>
    <t>2.2.1.</t>
  </si>
  <si>
    <t>В.т.ч. Собственное потребление Исполнителя</t>
  </si>
  <si>
    <t>Расчёт к оплате:</t>
  </si>
  <si>
    <t>2.3.</t>
  </si>
  <si>
    <t>Потребителям, обслуживаемым отделениями Заказчика (п.2.3.1+2.3.2.+2.3.3+ 2.3.4.+ 2.3.5.)</t>
  </si>
  <si>
    <t>Выплаченный аванс за отчетный месяц по плановым данным  с НДС</t>
  </si>
  <si>
    <t>руб.</t>
  </si>
  <si>
    <t>2.3.1.</t>
  </si>
  <si>
    <t>ВСЕГО потребителям, обслуживаемым филиалом "Мосэнергосбыт - центр продаж" (МЦП)                                        ( п.2.3.1.1.+2.3.1.2.)</t>
  </si>
  <si>
    <t>в том числе НДС</t>
  </si>
  <si>
    <t>2.3.1.1.</t>
  </si>
  <si>
    <t>К оплате по окончательному расчёту за отчётный месяц  (с НДС)</t>
  </si>
  <si>
    <t>2.3.1.2.</t>
  </si>
  <si>
    <t>Потребителям, обслуживаемым ф-лом "МЦП"</t>
  </si>
  <si>
    <t>2.3.1.3.</t>
  </si>
  <si>
    <t>В.т.ч.Собственное потребление Исполнителя</t>
  </si>
  <si>
    <t>2.3.2.</t>
  </si>
  <si>
    <t xml:space="preserve"> ВСЕГО потребителям, обслуживаемым отделениями МРО  (п.2.3.2.1.+2.3.2.2.)</t>
  </si>
  <si>
    <t>2.3.2.1.</t>
  </si>
  <si>
    <t xml:space="preserve"> Потребителям, обслуживаемым отделениями Заказчика _____________________ МРО</t>
  </si>
  <si>
    <t>Заказчик:</t>
  </si>
  <si>
    <t>Исполнитель:</t>
  </si>
  <si>
    <t>2.3.2.2.</t>
  </si>
  <si>
    <t>ОАО "Мосэнергосбыт"</t>
  </si>
  <si>
    <t>__________________________________</t>
  </si>
  <si>
    <t>2.3.2.3.</t>
  </si>
  <si>
    <t>2.3.2.4.</t>
  </si>
  <si>
    <t>Начальник ОВсСО</t>
  </si>
  <si>
    <t>____________________</t>
  </si>
  <si>
    <t>2.3.3.</t>
  </si>
  <si>
    <t>ВСЕГО потребителям, обслуживаемым МО (п.2.3.3.1.+2.3.3.2.)</t>
  </si>
  <si>
    <t>______________________  А.В. Бочков</t>
  </si>
  <si>
    <t xml:space="preserve">             </t>
  </si>
  <si>
    <t>2.3.3.1.</t>
  </si>
  <si>
    <t xml:space="preserve"> Потребителям, обслуживаемым _____________________________ МО</t>
  </si>
  <si>
    <t>«______»_______________2009 г.</t>
  </si>
  <si>
    <t>2.3.3.2.</t>
  </si>
  <si>
    <t>«______»_________________2009 г.</t>
  </si>
  <si>
    <t>м.п.</t>
  </si>
  <si>
    <t>2.3.3.3.</t>
  </si>
  <si>
    <t>2.3.4.</t>
  </si>
  <si>
    <t>Потребителям, обслуживаемым ООРП</t>
  </si>
  <si>
    <t>2.3.5.</t>
  </si>
  <si>
    <t>Потребителям, обслуживаемым ОКП</t>
  </si>
  <si>
    <t>2.4</t>
  </si>
  <si>
    <t>Собственные нужды ОАО "Мосэнергосбыт"</t>
  </si>
  <si>
    <t>2.5.</t>
  </si>
  <si>
    <t>ВСЕГО транзит (п.2.5.1.+2.5.2.+2.5.3.)</t>
  </si>
  <si>
    <t>2.5.1.</t>
  </si>
  <si>
    <t>2.5.2.</t>
  </si>
  <si>
    <t>Транзит в  _________________________  сеть</t>
  </si>
  <si>
    <t>2.5.3</t>
  </si>
  <si>
    <t>2.5.4</t>
  </si>
  <si>
    <t>2.6.</t>
  </si>
  <si>
    <t>Потребителям других энергосбытовых организаций                                      (Не абоненты Потребителя)</t>
  </si>
  <si>
    <t>2.7.</t>
  </si>
  <si>
    <t>Потребителям Заказчика по договору купли продажи.</t>
  </si>
  <si>
    <t>3</t>
  </si>
  <si>
    <t>Потери в сетях факт:</t>
  </si>
  <si>
    <t>(п.1. - п.2.)</t>
  </si>
  <si>
    <t>4</t>
  </si>
  <si>
    <t>(п.3/п.1)*100</t>
  </si>
  <si>
    <t>%</t>
  </si>
  <si>
    <t>5</t>
  </si>
  <si>
    <t>Объем э/э для оплаты по договору по передаче э/э</t>
  </si>
  <si>
    <t>Данные ТСО и ОАО "МОЭсК"</t>
  </si>
  <si>
    <t>№ п/п</t>
  </si>
  <si>
    <t>Показатель</t>
  </si>
  <si>
    <t>Единица измерения</t>
  </si>
  <si>
    <t>Формула</t>
  </si>
  <si>
    <t>Значение</t>
  </si>
  <si>
    <t>Оплачиваемая мощность, принятая при тарифном регулировании</t>
  </si>
  <si>
    <t>МВт</t>
  </si>
  <si>
    <t>Коэффициент сезонности</t>
  </si>
  <si>
    <t>Индивидуальный тариф на содержание сетей</t>
  </si>
  <si>
    <t>руб./МВт в мес.</t>
  </si>
  <si>
    <t>Стоимость услуг по передаче электрической энергии на содержание сетей</t>
  </si>
  <si>
    <t>п.1*п.2*п.3</t>
  </si>
  <si>
    <t>Полезный отпуск электроэнергии Исполнителя-2</t>
  </si>
  <si>
    <t>кВт*ч</t>
  </si>
  <si>
    <t>Индивидуальный тариф на компенсацию потерь электроэнергии</t>
  </si>
  <si>
    <t>руб/кВт*ч</t>
  </si>
  <si>
    <t>Стоимость услуг по передаче электрической энергии на компенсацию потерь электроэнергии</t>
  </si>
  <si>
    <t>п.5*п.6*</t>
  </si>
  <si>
    <t>Стоимость услуг Исполнителя по передаче электроэнергии (без НДС)</t>
  </si>
  <si>
    <t>п.4+п.7</t>
  </si>
  <si>
    <t>НДС</t>
  </si>
  <si>
    <t>п.8*18%</t>
  </si>
  <si>
    <t>Стоимость услуг Исполнителя по передаче электроэнергии (с НДС)</t>
  </si>
  <si>
    <t>п.8+п.9</t>
  </si>
  <si>
    <t>Баланс электроэнергии за февраль  месяц</t>
  </si>
  <si>
    <t>АКТ № 2</t>
  </si>
  <si>
    <t>за февраль 2009   г.</t>
  </si>
  <si>
    <t>“     ” “февраль  ” 2009   г.</t>
  </si>
  <si>
    <t>Баланс электроэнергии за март  месяц</t>
  </si>
  <si>
    <t>за март 2009   г.</t>
  </si>
  <si>
    <t>“     ” “ март ” 2009   г.</t>
  </si>
  <si>
    <t>Баланс электроэнергии за апрель  месяц</t>
  </si>
  <si>
    <t>АКТ № 4</t>
  </si>
  <si>
    <t>за апрель 2009   г.</t>
  </si>
  <si>
    <t>“     ” “апрель ” 2009   г.</t>
  </si>
  <si>
    <t>Баланс электроэнергии за май   месяц</t>
  </si>
  <si>
    <t>АКТ № 5</t>
  </si>
  <si>
    <t>за май 2009   г.</t>
  </si>
  <si>
    <t>“     ” “май  ” 2009   г.</t>
  </si>
  <si>
    <t>Баланс электроэнергии за июнь   месяц</t>
  </si>
  <si>
    <t>АКТ № 6</t>
  </si>
  <si>
    <t>за июнь  2009   г.</t>
  </si>
  <si>
    <t>“     ” “июнь ” 2009   г.</t>
  </si>
  <si>
    <t>Баланс электроэнергии за июль   месяц</t>
  </si>
  <si>
    <t>АКТ № 7</t>
  </si>
  <si>
    <t>за июль  2009   г.</t>
  </si>
  <si>
    <t>“     ” “июль ” 2009   г.</t>
  </si>
  <si>
    <t>Баланс электроэнергии за август   месяц</t>
  </si>
  <si>
    <t>АКТ № 8</t>
  </si>
  <si>
    <t>за август  2009   г.</t>
  </si>
  <si>
    <t>“     ” “ август  ” 2009   г.</t>
  </si>
  <si>
    <t>Баланс электроэнергии за сентябрь месяц</t>
  </si>
  <si>
    <t>АКТ № 9</t>
  </si>
  <si>
    <t>за сентябрь 2009   г.</t>
  </si>
  <si>
    <t>“     ” “сентябрь ” 2009   г.</t>
  </si>
  <si>
    <t>Баланс электроэнергии за октябрь  месяц</t>
  </si>
  <si>
    <t>АКТ № 10</t>
  </si>
  <si>
    <t>за октябрь 2009   г.</t>
  </si>
  <si>
    <t>“     ” “октябрь   ” 2009   г.</t>
  </si>
  <si>
    <t>Баланс электроэнергии за ноябрь  месяц</t>
  </si>
  <si>
    <t>АКТ № 11</t>
  </si>
  <si>
    <t>за ноябрь 2009   г.</t>
  </si>
  <si>
    <t>“     ” “ноябрь ” 2009   г.</t>
  </si>
  <si>
    <t>Баланс электроэнергии за декабрь   месяц</t>
  </si>
  <si>
    <t>АКТ № 12</t>
  </si>
  <si>
    <t>за декабрь 2009   г.</t>
  </si>
  <si>
    <t>“     ” “        ” 2009   г.</t>
  </si>
  <si>
    <r>
      <t xml:space="preserve">Отпущено в сеть Исполнителя из сетей МОЭСК по </t>
    </r>
    <r>
      <rPr>
        <b/>
        <sz val="18"/>
        <rFont val="Times New Roman"/>
        <family val="1"/>
        <charset val="204"/>
      </rPr>
      <t>Северного филиала</t>
    </r>
  </si>
  <si>
    <r>
      <t xml:space="preserve">Потребителям, обслуживаемым ф-лом "МЦП" </t>
    </r>
    <r>
      <rPr>
        <b/>
        <sz val="18"/>
        <rFont val="Times New Roman"/>
        <family val="1"/>
        <charset val="204"/>
      </rPr>
      <t>Зеленоградское РО</t>
    </r>
  </si>
  <si>
    <r>
      <t xml:space="preserve">Транзит в </t>
    </r>
    <r>
      <rPr>
        <b/>
        <sz val="18"/>
        <rFont val="Times New Roman"/>
        <family val="1"/>
        <charset val="204"/>
      </rPr>
      <t>ООО "Наш Дом-М" с</t>
    </r>
    <r>
      <rPr>
        <sz val="16"/>
        <rFont val="Times New Roman"/>
        <family val="1"/>
        <charset val="204"/>
      </rPr>
      <t>еть</t>
    </r>
  </si>
  <si>
    <t>2.5.3.</t>
  </si>
  <si>
    <t>2.5.4.</t>
  </si>
  <si>
    <t>2.4.</t>
  </si>
  <si>
    <r>
      <t xml:space="preserve">Транзит в </t>
    </r>
    <r>
      <rPr>
        <b/>
        <sz val="10"/>
        <rFont val="Times New Roman"/>
        <family val="1"/>
        <charset val="204"/>
      </rPr>
      <t xml:space="preserve">ООО "Наш Дом-М" </t>
    </r>
    <r>
      <rPr>
        <sz val="10"/>
        <rFont val="Times New Roman"/>
        <family val="1"/>
        <charset val="204"/>
      </rPr>
      <t>сеть</t>
    </r>
  </si>
  <si>
    <t>Приложение № Р7</t>
  </si>
  <si>
    <t>к Регламенту снятия показаний</t>
  </si>
  <si>
    <t>приборов и средств учета</t>
  </si>
  <si>
    <t>Отпущено в сеть Исполнителя от Генерирующих компаний (ТЭЦ, ГЭС,ГРЭС)</t>
  </si>
  <si>
    <t>Отпущено в сеть Исполнителя от Генерирующих компаний (ТЭЦ, ГЭС,ГРЭС) через сеть потребителя</t>
  </si>
  <si>
    <t>Отпущено в сеть Исполнителя из смежных сетей ТСО</t>
  </si>
  <si>
    <t>Потребителям других энергосбытовых организаций (Не абоненты Потребителя)</t>
  </si>
  <si>
    <t>1.2.2.</t>
  </si>
  <si>
    <t>1.3.1.</t>
  </si>
  <si>
    <t>1.3.2.</t>
  </si>
  <si>
    <t>1.</t>
  </si>
  <si>
    <t>1.1.</t>
  </si>
  <si>
    <t>1.2.</t>
  </si>
  <si>
    <t>1.3.</t>
  </si>
  <si>
    <t>1.4.</t>
  </si>
  <si>
    <t>3.</t>
  </si>
  <si>
    <t>4.</t>
  </si>
  <si>
    <t>5.</t>
  </si>
  <si>
    <t>Отпущено в сеть Исполнителя  (п.1.1+ п.1.2 +п.1.3.+ п.1.4.); в том числе</t>
  </si>
  <si>
    <t>№ пп</t>
  </si>
  <si>
    <t>Московская обл.</t>
  </si>
  <si>
    <t>ВСЕГО потребителям, обслуживаемым отделениями ТО ( п.2.3.1.1.+2.3.1.2.+2.3.1.3.+2.3.1.4.+2.3.1.5.+2.3.1.6.)</t>
  </si>
  <si>
    <t xml:space="preserve">Потребителям обслуживаемым подрядными организациями </t>
  </si>
  <si>
    <t>Потребителям, обслуживаемым отделениями Заказчика (п.2.3.1+2.3.2.+2.3.3+ 2.3.4.)</t>
  </si>
  <si>
    <t>Потребителям, обслуживаемым отделениями Заказчика _____________________ МО</t>
  </si>
  <si>
    <r>
      <t xml:space="preserve">Отпущено в сеть Исполнителя из сетей МОЭСК по </t>
    </r>
    <r>
      <rPr>
        <b/>
        <sz val="10"/>
        <rFont val="Times New Roman"/>
        <family val="1"/>
        <charset val="204"/>
      </rPr>
      <t>Северному филиалу</t>
    </r>
  </si>
  <si>
    <r>
      <t xml:space="preserve">Потребителям, обслуживаемым отделениями заказчика </t>
    </r>
    <r>
      <rPr>
        <b/>
        <sz val="10"/>
        <rFont val="Times New Roman"/>
        <family val="1"/>
        <charset val="204"/>
      </rPr>
      <t>Зеленоградское ТО</t>
    </r>
  </si>
  <si>
    <t>Потребителям, обслуживаемым отделениями заказчика________________ТО</t>
  </si>
  <si>
    <t>2.3.1.4.</t>
  </si>
  <si>
    <t>2.3.2.5.</t>
  </si>
  <si>
    <t>2.3.1.5.</t>
  </si>
  <si>
    <t>2.3.1.6.</t>
  </si>
  <si>
    <t>2.3.1.7.</t>
  </si>
  <si>
    <t>2.5.5.</t>
  </si>
  <si>
    <t xml:space="preserve"> ВСЕГО потребителям, обслуживаемым МО  (п.2.3.2.1.+2.3.2.2.+2.3.2.3.+2.3.2.4.)</t>
  </si>
  <si>
    <t>ВСЕГО транзит (п.2.5.1.+2.5.2.+2.5.3.+2.5.4.+2.5.5.)</t>
  </si>
  <si>
    <r>
      <t xml:space="preserve">Потребителям, обслуживаемым отделениями заказчика </t>
    </r>
    <r>
      <rPr>
        <b/>
        <sz val="10"/>
        <rFont val="Times New Roman"/>
        <family val="1"/>
        <charset val="204"/>
      </rPr>
      <t>Восточное ТО</t>
    </r>
  </si>
  <si>
    <r>
      <t xml:space="preserve">Потребителям, обслуживаемым отделениями заказчика </t>
    </r>
    <r>
      <rPr>
        <b/>
        <sz val="10"/>
        <rFont val="Times New Roman"/>
        <family val="1"/>
        <charset val="204"/>
      </rPr>
      <t>Подольское ТО</t>
    </r>
  </si>
  <si>
    <t>Объем э/э для оплаты по договору по передаче э/э № 441/17-1011 от 07.04.2006</t>
  </si>
  <si>
    <t>6.</t>
  </si>
  <si>
    <t>Объем э/э для оплаты по договору по передаче э/э № ДСК-2014 от 23.05.2014</t>
  </si>
  <si>
    <t>АО "К-РАЭСК"</t>
  </si>
  <si>
    <t>Собственные нужды ПАО "Мосэнергосбыт"</t>
  </si>
  <si>
    <t>Отпущено в сеть Исполнителя  из сетей ПАО "МОЭСК" через сеть ТСО-потребителя (или потребителя)</t>
  </si>
  <si>
    <t>Баланс электроэнергии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</si>
</sst>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0"/>
    <numFmt numFmtId="168" formatCode="#,##0_ ;[Red]\-#,##0\ "/>
    <numFmt numFmtId="169" formatCode="#,##0.00_ ;[Red]\-#,##0.00\ "/>
    <numFmt numFmtId="170" formatCode="0.000000"/>
    <numFmt numFmtId="171" formatCode="#,##0.0000"/>
    <numFmt numFmtId="172" formatCode="_-* #,##0.000_р_._-;\-* #,##0.000_р_._-;_-* &quot;-&quot;??_р_._-;_-@_-"/>
    <numFmt numFmtId="173" formatCode="#,##0_ ;\-#,##0\ "/>
    <numFmt numFmtId="174" formatCode="#,##0.00000_ ;\-#,##0.00000\ "/>
    <numFmt numFmtId="175" formatCode="#,##0_р_."/>
    <numFmt numFmtId="176" formatCode="_(* #,##0_);_(* \(#,##0\);_(* &quot;-&quot;??_);_(@_)"/>
  </numFmts>
  <fonts count="44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Times New Roman"/>
      <family val="1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3"/>
      <name val="Arial Cyr"/>
      <charset val="204"/>
    </font>
    <font>
      <sz val="11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452">
    <xf numFmtId="0" fontId="0" fillId="0" borderId="0" xfId="0"/>
    <xf numFmtId="0" fontId="5" fillId="0" borderId="0" xfId="2" applyNumberFormat="1" applyFont="1" applyBorder="1" applyAlignment="1">
      <alignment horizontal="center" vertical="center" wrapText="1"/>
    </xf>
    <xf numFmtId="170" fontId="5" fillId="0" borderId="0" xfId="2" applyNumberFormat="1" applyFont="1" applyBorder="1" applyAlignment="1">
      <alignment horizontal="center" vertical="center" wrapText="1"/>
    </xf>
    <xf numFmtId="174" fontId="5" fillId="0" borderId="0" xfId="2" applyNumberFormat="1" applyFont="1" applyBorder="1" applyAlignment="1">
      <alignment horizontal="center" vertical="center" wrapText="1"/>
    </xf>
    <xf numFmtId="0" fontId="5" fillId="0" borderId="0" xfId="2" applyNumberFormat="1" applyFont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0" fontId="6" fillId="0" borderId="3" xfId="2" applyNumberFormat="1" applyFont="1" applyBorder="1" applyAlignment="1">
      <alignment horizontal="center" vertical="center" wrapText="1"/>
    </xf>
    <xf numFmtId="0" fontId="7" fillId="0" borderId="4" xfId="2" applyNumberFormat="1" applyFont="1" applyBorder="1" applyAlignment="1">
      <alignment vertical="center" wrapText="1"/>
    </xf>
    <xf numFmtId="1" fontId="7" fillId="0" borderId="5" xfId="2" applyNumberFormat="1" applyFont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168" fontId="5" fillId="0" borderId="0" xfId="2" applyNumberFormat="1" applyFont="1" applyBorder="1" applyAlignment="1">
      <alignment horizontal="center" vertical="center" wrapText="1"/>
    </xf>
    <xf numFmtId="168" fontId="5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68" fontId="5" fillId="0" borderId="0" xfId="2" applyNumberFormat="1" applyFont="1" applyAlignment="1">
      <alignment horizontal="center" vertical="center" wrapText="1"/>
    </xf>
    <xf numFmtId="2" fontId="5" fillId="0" borderId="5" xfId="2" applyNumberFormat="1" applyFont="1" applyBorder="1" applyAlignment="1">
      <alignment horizontal="center" vertical="center" wrapText="1"/>
    </xf>
    <xf numFmtId="2" fontId="5" fillId="0" borderId="0" xfId="2" applyNumberFormat="1" applyFont="1" applyAlignment="1">
      <alignment horizontal="center" vertical="center" wrapText="1"/>
    </xf>
    <xf numFmtId="0" fontId="5" fillId="0" borderId="4" xfId="2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vertical="center" wrapText="1"/>
    </xf>
    <xf numFmtId="0" fontId="5" fillId="0" borderId="2" xfId="2" applyNumberFormat="1" applyFont="1" applyBorder="1" applyAlignment="1">
      <alignment horizontal="center" vertical="center" wrapText="1"/>
    </xf>
    <xf numFmtId="1" fontId="5" fillId="0" borderId="2" xfId="2" applyNumberFormat="1" applyFont="1" applyBorder="1" applyAlignment="1">
      <alignment horizontal="center" vertical="center" wrapText="1"/>
    </xf>
    <xf numFmtId="0" fontId="5" fillId="0" borderId="3" xfId="2" applyNumberFormat="1" applyFont="1" applyBorder="1" applyAlignment="1">
      <alignment horizontal="center" vertical="center" wrapText="1"/>
    </xf>
    <xf numFmtId="168" fontId="5" fillId="0" borderId="2" xfId="2" applyNumberFormat="1" applyFont="1" applyBorder="1" applyAlignment="1">
      <alignment horizontal="center" vertical="center" wrapText="1"/>
    </xf>
    <xf numFmtId="169" fontId="5" fillId="0" borderId="2" xfId="2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1" fontId="5" fillId="0" borderId="0" xfId="2" applyNumberFormat="1" applyFont="1" applyAlignment="1">
      <alignment horizontal="center" vertical="center" wrapText="1"/>
    </xf>
    <xf numFmtId="175" fontId="5" fillId="0" borderId="0" xfId="2" applyNumberFormat="1" applyFont="1" applyAlignment="1">
      <alignment horizontal="center" vertical="center" wrapText="1"/>
    </xf>
    <xf numFmtId="168" fontId="5" fillId="0" borderId="3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2" fontId="5" fillId="0" borderId="3" xfId="2" applyNumberFormat="1" applyFont="1" applyBorder="1" applyAlignment="1">
      <alignment horizontal="center" vertical="center" wrapText="1"/>
    </xf>
    <xf numFmtId="4" fontId="5" fillId="0" borderId="2" xfId="2" applyNumberFormat="1" applyFont="1" applyBorder="1" applyAlignment="1">
      <alignment horizontal="center" vertical="center" wrapText="1"/>
    </xf>
    <xf numFmtId="2" fontId="5" fillId="0" borderId="2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7" fontId="5" fillId="0" borderId="3" xfId="2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vertical="center" wrapText="1"/>
    </xf>
    <xf numFmtId="0" fontId="2" fillId="0" borderId="0" xfId="2"/>
    <xf numFmtId="0" fontId="12" fillId="0" borderId="6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/>
    </xf>
    <xf numFmtId="0" fontId="2" fillId="0" borderId="0" xfId="2" applyAlignment="1"/>
    <xf numFmtId="0" fontId="12" fillId="0" borderId="1" xfId="0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4" fillId="0" borderId="0" xfId="0" applyFont="1"/>
    <xf numFmtId="1" fontId="0" fillId="0" borderId="0" xfId="0" applyNumberFormat="1"/>
    <xf numFmtId="49" fontId="15" fillId="2" borderId="11" xfId="0" applyNumberFormat="1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>
      <alignment horizontal="center" vertical="center" wrapText="1"/>
    </xf>
    <xf numFmtId="0" fontId="15" fillId="2" borderId="13" xfId="0" applyNumberFormat="1" applyFont="1" applyFill="1" applyBorder="1" applyAlignment="1">
      <alignment horizontal="center" vertical="center" wrapText="1"/>
    </xf>
    <xf numFmtId="1" fontId="15" fillId="2" borderId="13" xfId="0" applyNumberFormat="1" applyFon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0" fillId="3" borderId="12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1" fontId="22" fillId="5" borderId="13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1" fontId="22" fillId="4" borderId="14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8" fillId="0" borderId="0" xfId="0" applyFont="1" applyAlignment="1">
      <alignment horizontal="center" vertical="distributed" wrapText="1"/>
    </xf>
    <xf numFmtId="0" fontId="0" fillId="0" borderId="0" xfId="0" applyAlignment="1">
      <alignment horizontal="left" vertical="distributed"/>
    </xf>
    <xf numFmtId="0" fontId="8" fillId="0" borderId="0" xfId="0" applyFont="1" applyAlignment="1">
      <alignment horizontal="center" wrapText="1"/>
    </xf>
    <xf numFmtId="167" fontId="25" fillId="0" borderId="1" xfId="0" applyNumberFormat="1" applyFont="1" applyBorder="1"/>
    <xf numFmtId="0" fontId="0" fillId="0" borderId="0" xfId="0" applyBorder="1"/>
    <xf numFmtId="0" fontId="0" fillId="0" borderId="0" xfId="0" applyAlignment="1"/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73" fontId="12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top" wrapText="1"/>
    </xf>
    <xf numFmtId="167" fontId="14" fillId="0" borderId="15" xfId="0" applyNumberFormat="1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top" wrapText="1"/>
    </xf>
    <xf numFmtId="170" fontId="14" fillId="0" borderId="17" xfId="0" applyNumberFormat="1" applyFont="1" applyBorder="1" applyAlignment="1">
      <alignment vertical="top" wrapText="1"/>
    </xf>
    <xf numFmtId="173" fontId="12" fillId="0" borderId="18" xfId="0" applyNumberFormat="1" applyFont="1" applyBorder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 wrapText="1"/>
    </xf>
    <xf numFmtId="176" fontId="15" fillId="2" borderId="13" xfId="3" applyNumberFormat="1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top" wrapText="1"/>
    </xf>
    <xf numFmtId="0" fontId="10" fillId="3" borderId="19" xfId="0" applyNumberFormat="1" applyFont="1" applyFill="1" applyBorder="1" applyAlignment="1">
      <alignment horizontal="center" vertical="center" wrapText="1"/>
    </xf>
    <xf numFmtId="176" fontId="10" fillId="3" borderId="13" xfId="3" applyNumberFormat="1" applyFont="1" applyFill="1" applyBorder="1" applyAlignment="1">
      <alignment horizontal="center" vertical="center" wrapText="1"/>
    </xf>
    <xf numFmtId="176" fontId="10" fillId="3" borderId="20" xfId="3" applyNumberFormat="1" applyFont="1" applyFill="1" applyBorder="1" applyAlignment="1">
      <alignment horizontal="center" vertical="center" wrapText="1"/>
    </xf>
    <xf numFmtId="0" fontId="12" fillId="0" borderId="0" xfId="2" applyFont="1" applyBorder="1" applyAlignment="1"/>
    <xf numFmtId="49" fontId="10" fillId="6" borderId="11" xfId="0" applyNumberFormat="1" applyFont="1" applyFill="1" applyBorder="1" applyAlignment="1">
      <alignment horizontal="center" vertical="center" wrapText="1"/>
    </xf>
    <xf numFmtId="0" fontId="10" fillId="6" borderId="12" xfId="0" applyNumberFormat="1" applyFont="1" applyFill="1" applyBorder="1" applyAlignment="1">
      <alignment horizontal="center" vertical="center" wrapText="1"/>
    </xf>
    <xf numFmtId="1" fontId="10" fillId="6" borderId="13" xfId="0" applyNumberFormat="1" applyFont="1" applyFill="1" applyBorder="1" applyAlignment="1">
      <alignment horizontal="center" vertical="center" wrapText="1"/>
    </xf>
    <xf numFmtId="0" fontId="10" fillId="6" borderId="20" xfId="0" applyNumberFormat="1" applyFont="1" applyFill="1" applyBorder="1" applyAlignment="1">
      <alignment horizontal="center" vertical="center" wrapText="1"/>
    </xf>
    <xf numFmtId="1" fontId="10" fillId="6" borderId="20" xfId="0" applyNumberFormat="1" applyFont="1" applyFill="1" applyBorder="1" applyAlignment="1">
      <alignment horizontal="center" vertical="center" wrapText="1"/>
    </xf>
    <xf numFmtId="1" fontId="10" fillId="6" borderId="21" xfId="0" applyNumberFormat="1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vertical="center" wrapText="1"/>
    </xf>
    <xf numFmtId="0" fontId="12" fillId="0" borderId="0" xfId="2" applyFont="1" applyBorder="1" applyAlignment="1">
      <alignment wrapText="1"/>
    </xf>
    <xf numFmtId="1" fontId="13" fillId="0" borderId="17" xfId="0" applyNumberFormat="1" applyFont="1" applyBorder="1" applyAlignment="1">
      <alignment horizontal="center" vertical="top" wrapText="1"/>
    </xf>
    <xf numFmtId="2" fontId="13" fillId="0" borderId="17" xfId="0" applyNumberFormat="1" applyFont="1" applyBorder="1" applyAlignment="1">
      <alignment horizontal="center" vertical="top" wrapText="1"/>
    </xf>
    <xf numFmtId="49" fontId="14" fillId="7" borderId="11" xfId="0" applyNumberFormat="1" applyFont="1" applyFill="1" applyBorder="1" applyAlignment="1">
      <alignment horizontal="center" vertical="center" wrapText="1"/>
    </xf>
    <xf numFmtId="0" fontId="14" fillId="7" borderId="12" xfId="0" applyNumberFormat="1" applyFont="1" applyFill="1" applyBorder="1" applyAlignment="1">
      <alignment horizontal="center" vertical="center" wrapText="1"/>
    </xf>
    <xf numFmtId="0" fontId="22" fillId="4" borderId="20" xfId="0" applyNumberFormat="1" applyFont="1" applyFill="1" applyBorder="1" applyAlignment="1">
      <alignment horizontal="center" vertical="center" wrapText="1"/>
    </xf>
    <xf numFmtId="1" fontId="22" fillId="4" borderId="20" xfId="0" applyNumberFormat="1" applyFont="1" applyFill="1" applyBorder="1" applyAlignment="1">
      <alignment horizontal="center" vertical="center" wrapText="1"/>
    </xf>
    <xf numFmtId="1" fontId="22" fillId="4" borderId="2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164" fontId="8" fillId="0" borderId="0" xfId="0" applyNumberFormat="1" applyFont="1" applyBorder="1" applyAlignment="1"/>
    <xf numFmtId="3" fontId="10" fillId="3" borderId="20" xfId="0" applyNumberFormat="1" applyFont="1" applyFill="1" applyBorder="1" applyAlignment="1">
      <alignment horizontal="center" vertical="center" wrapText="1"/>
    </xf>
    <xf numFmtId="3" fontId="10" fillId="3" borderId="21" xfId="0" applyNumberFormat="1" applyFont="1" applyFill="1" applyBorder="1" applyAlignment="1">
      <alignment horizontal="center" vertical="center" wrapText="1"/>
    </xf>
    <xf numFmtId="0" fontId="2" fillId="0" borderId="0" xfId="2" applyBorder="1" applyAlignment="1"/>
    <xf numFmtId="164" fontId="12" fillId="0" borderId="22" xfId="0" applyNumberFormat="1" applyFont="1" applyBorder="1" applyAlignment="1">
      <alignment horizontal="left" wrapText="1"/>
    </xf>
    <xf numFmtId="164" fontId="12" fillId="0" borderId="23" xfId="0" applyNumberFormat="1" applyFont="1" applyBorder="1" applyAlignment="1">
      <alignment horizontal="left" wrapText="1"/>
    </xf>
    <xf numFmtId="164" fontId="14" fillId="0" borderId="24" xfId="0" applyNumberFormat="1" applyFont="1" applyBorder="1" applyAlignment="1">
      <alignment horizontal="center" vertical="center" wrapText="1"/>
    </xf>
    <xf numFmtId="4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2" applyNumberFormat="1"/>
    <xf numFmtId="0" fontId="6" fillId="0" borderId="0" xfId="2" applyFont="1" applyFill="1" applyBorder="1" applyAlignment="1">
      <alignment vertical="center" wrapText="1"/>
    </xf>
    <xf numFmtId="0" fontId="2" fillId="0" borderId="0" xfId="2" applyBorder="1"/>
    <xf numFmtId="173" fontId="13" fillId="0" borderId="25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left" wrapText="1"/>
    </xf>
    <xf numFmtId="164" fontId="12" fillId="0" borderId="26" xfId="0" applyNumberFormat="1" applyFont="1" applyBorder="1" applyAlignment="1">
      <alignment horizontal="left" wrapText="1"/>
    </xf>
    <xf numFmtId="164" fontId="14" fillId="0" borderId="27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28" fillId="0" borderId="26" xfId="0" applyNumberFormat="1" applyFont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1" fontId="22" fillId="5" borderId="20" xfId="0" applyNumberFormat="1" applyFont="1" applyFill="1" applyBorder="1" applyAlignment="1">
      <alignment horizontal="center" vertical="center" wrapText="1"/>
    </xf>
    <xf numFmtId="1" fontId="22" fillId="5" borderId="21" xfId="0" applyNumberFormat="1" applyFont="1" applyFill="1" applyBorder="1" applyAlignment="1">
      <alignment horizontal="center" vertical="center" wrapText="1"/>
    </xf>
    <xf numFmtId="16" fontId="27" fillId="0" borderId="0" xfId="2" applyNumberFormat="1" applyFont="1" applyFill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left" wrapText="1"/>
    </xf>
    <xf numFmtId="164" fontId="13" fillId="0" borderId="29" xfId="0" applyNumberFormat="1" applyFont="1" applyBorder="1"/>
    <xf numFmtId="0" fontId="27" fillId="0" borderId="0" xfId="2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vertical="distributed" wrapText="1"/>
    </xf>
    <xf numFmtId="173" fontId="13" fillId="0" borderId="17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left" wrapText="1"/>
    </xf>
    <xf numFmtId="164" fontId="13" fillId="0" borderId="31" xfId="0" applyNumberFormat="1" applyFont="1" applyBorder="1"/>
    <xf numFmtId="164" fontId="14" fillId="0" borderId="32" xfId="0" applyNumberFormat="1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center" vertical="center" wrapText="1"/>
    </xf>
    <xf numFmtId="173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164" fontId="13" fillId="0" borderId="0" xfId="0" applyNumberFormat="1" applyFont="1" applyBorder="1"/>
    <xf numFmtId="16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Border="1" applyAlignment="1">
      <alignment horizontal="center" vertical="center"/>
    </xf>
    <xf numFmtId="164" fontId="29" fillId="0" borderId="0" xfId="0" applyNumberFormat="1" applyFont="1" applyBorder="1" applyAlignment="1">
      <alignment horizontal="left" wrapText="1"/>
    </xf>
    <xf numFmtId="164" fontId="0" fillId="0" borderId="0" xfId="0" applyNumberFormat="1" applyBorder="1"/>
    <xf numFmtId="164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9" fontId="26" fillId="7" borderId="11" xfId="0" applyNumberFormat="1" applyFont="1" applyFill="1" applyBorder="1" applyAlignment="1">
      <alignment horizontal="center" vertical="center" wrapText="1"/>
    </xf>
    <xf numFmtId="3" fontId="22" fillId="4" borderId="20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64" fontId="12" fillId="0" borderId="0" xfId="0" applyNumberFormat="1" applyFont="1"/>
    <xf numFmtId="164" fontId="26" fillId="0" borderId="0" xfId="0" applyNumberFormat="1" applyFont="1"/>
    <xf numFmtId="164" fontId="30" fillId="0" borderId="0" xfId="0" applyNumberFormat="1" applyFont="1"/>
    <xf numFmtId="0" fontId="26" fillId="0" borderId="0" xfId="0" applyFont="1"/>
    <xf numFmtId="164" fontId="14" fillId="0" borderId="0" xfId="0" applyNumberFormat="1" applyFont="1"/>
    <xf numFmtId="0" fontId="27" fillId="0" borderId="0" xfId="0" applyFont="1"/>
    <xf numFmtId="0" fontId="28" fillId="0" borderId="0" xfId="0" applyFont="1"/>
    <xf numFmtId="0" fontId="28" fillId="0" borderId="0" xfId="2" applyFont="1"/>
    <xf numFmtId="0" fontId="12" fillId="0" borderId="0" xfId="2" applyFont="1" applyBorder="1" applyAlignment="1">
      <alignment horizontal="left" vertical="distributed" wrapText="1"/>
    </xf>
    <xf numFmtId="49" fontId="12" fillId="3" borderId="11" xfId="0" applyNumberFormat="1" applyFont="1" applyFill="1" applyBorder="1" applyAlignment="1">
      <alignment horizontal="center" vertical="center" wrapText="1"/>
    </xf>
    <xf numFmtId="0" fontId="12" fillId="3" borderId="12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3" fontId="12" fillId="3" borderId="20" xfId="0" applyNumberFormat="1" applyFont="1" applyFill="1" applyBorder="1" applyAlignment="1">
      <alignment horizontal="center" vertical="center" wrapText="1"/>
    </xf>
    <xf numFmtId="3" fontId="12" fillId="3" borderId="21" xfId="0" applyNumberFormat="1" applyFont="1" applyFill="1" applyBorder="1" applyAlignment="1">
      <alignment horizontal="center" vertical="center" wrapText="1"/>
    </xf>
    <xf numFmtId="0" fontId="31" fillId="0" borderId="0" xfId="2" applyFont="1" applyBorder="1" applyAlignment="1">
      <alignment vertical="top" wrapText="1"/>
    </xf>
    <xf numFmtId="0" fontId="27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left"/>
    </xf>
    <xf numFmtId="0" fontId="13" fillId="0" borderId="0" xfId="0" applyFont="1"/>
    <xf numFmtId="0" fontId="32" fillId="0" borderId="0" xfId="0" applyFont="1"/>
    <xf numFmtId="49" fontId="26" fillId="0" borderId="0" xfId="2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0" fontId="12" fillId="0" borderId="0" xfId="2" applyFont="1" applyBorder="1" applyAlignment="1">
      <alignment vertical="top" wrapText="1"/>
    </xf>
    <xf numFmtId="0" fontId="6" fillId="0" borderId="0" xfId="2" applyFont="1" applyBorder="1" applyAlignment="1">
      <alignment wrapText="1"/>
    </xf>
    <xf numFmtId="0" fontId="26" fillId="0" borderId="0" xfId="2" applyFont="1" applyBorder="1" applyAlignment="1">
      <alignment wrapText="1"/>
    </xf>
    <xf numFmtId="167" fontId="27" fillId="0" borderId="0" xfId="2" applyNumberFormat="1" applyFont="1" applyBorder="1" applyAlignment="1"/>
    <xf numFmtId="0" fontId="27" fillId="0" borderId="0" xfId="2" applyFont="1" applyBorder="1" applyAlignment="1"/>
    <xf numFmtId="0" fontId="27" fillId="0" borderId="0" xfId="2" applyFont="1"/>
    <xf numFmtId="0" fontId="10" fillId="3" borderId="20" xfId="0" applyNumberFormat="1" applyFont="1" applyFill="1" applyBorder="1" applyAlignment="1">
      <alignment horizontal="center" vertical="center" wrapText="1"/>
    </xf>
    <xf numFmtId="1" fontId="10" fillId="3" borderId="21" xfId="0" applyNumberFormat="1" applyFont="1" applyFill="1" applyBorder="1" applyAlignment="1">
      <alignment horizontal="center" vertical="center" wrapText="1"/>
    </xf>
    <xf numFmtId="0" fontId="26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horizontal="right" wrapText="1"/>
    </xf>
    <xf numFmtId="0" fontId="26" fillId="0" borderId="0" xfId="2" applyFont="1" applyBorder="1" applyAlignment="1">
      <alignment vertical="top" wrapText="1"/>
    </xf>
    <xf numFmtId="49" fontId="27" fillId="0" borderId="0" xfId="2" applyNumberFormat="1" applyFont="1" applyFill="1" applyBorder="1" applyAlignment="1">
      <alignment horizontal="center" vertical="center" wrapText="1"/>
    </xf>
    <xf numFmtId="167" fontId="26" fillId="0" borderId="0" xfId="2" applyNumberFormat="1" applyFont="1" applyBorder="1" applyAlignment="1">
      <alignment vertical="top" wrapText="1"/>
    </xf>
    <xf numFmtId="2" fontId="26" fillId="0" borderId="0" xfId="2" applyNumberFormat="1" applyFont="1" applyBorder="1" applyAlignment="1">
      <alignment vertical="top" wrapText="1"/>
    </xf>
    <xf numFmtId="49" fontId="12" fillId="7" borderId="11" xfId="0" applyNumberFormat="1" applyFont="1" applyFill="1" applyBorder="1" applyAlignment="1">
      <alignment horizontal="center" vertical="center" wrapText="1"/>
    </xf>
    <xf numFmtId="176" fontId="22" fillId="4" borderId="13" xfId="3" applyNumberFormat="1" applyFont="1" applyFill="1" applyBorder="1" applyAlignment="1">
      <alignment horizontal="center" vertical="center" wrapText="1"/>
    </xf>
    <xf numFmtId="3" fontId="22" fillId="7" borderId="20" xfId="0" applyNumberFormat="1" applyFont="1" applyFill="1" applyBorder="1" applyAlignment="1">
      <alignment horizontal="center" vertical="center" wrapText="1"/>
    </xf>
    <xf numFmtId="3" fontId="22" fillId="4" borderId="13" xfId="0" applyNumberFormat="1" applyFont="1" applyFill="1" applyBorder="1" applyAlignment="1">
      <alignment horizontal="center" vertical="center" wrapText="1"/>
    </xf>
    <xf numFmtId="3" fontId="22" fillId="5" borderId="20" xfId="0" applyNumberFormat="1" applyFont="1" applyFill="1" applyBorder="1" applyAlignment="1">
      <alignment horizontal="center" vertical="center" wrapText="1"/>
    </xf>
    <xf numFmtId="1" fontId="26" fillId="0" borderId="0" xfId="2" applyNumberFormat="1" applyFont="1" applyBorder="1" applyAlignment="1">
      <alignment vertical="top" wrapText="1"/>
    </xf>
    <xf numFmtId="170" fontId="26" fillId="0" borderId="0" xfId="2" applyNumberFormat="1" applyFont="1" applyBorder="1" applyAlignment="1">
      <alignment vertical="top" wrapText="1"/>
    </xf>
    <xf numFmtId="167" fontId="26" fillId="0" borderId="0" xfId="2" applyNumberFormat="1" applyFont="1" applyBorder="1" applyAlignment="1">
      <alignment horizontal="center" vertical="top" wrapText="1"/>
    </xf>
    <xf numFmtId="1" fontId="26" fillId="0" borderId="0" xfId="2" applyNumberFormat="1" applyFont="1" applyBorder="1" applyAlignment="1">
      <alignment horizontal="center" vertical="top" wrapText="1"/>
    </xf>
    <xf numFmtId="3" fontId="10" fillId="3" borderId="13" xfId="0" applyNumberFormat="1" applyFont="1" applyFill="1" applyBorder="1" applyAlignment="1">
      <alignment horizontal="center" vertical="center" wrapText="1"/>
    </xf>
    <xf numFmtId="1" fontId="10" fillId="3" borderId="14" xfId="0" applyNumberFormat="1" applyFont="1" applyFill="1" applyBorder="1" applyAlignment="1">
      <alignment horizontal="center" vertical="center" wrapText="1"/>
    </xf>
    <xf numFmtId="0" fontId="10" fillId="3" borderId="11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9" fillId="3" borderId="34" xfId="0" applyFont="1" applyFill="1" applyBorder="1" applyAlignment="1">
      <alignment vertical="center" wrapText="1"/>
    </xf>
    <xf numFmtId="0" fontId="10" fillId="3" borderId="14" xfId="0" applyNumberFormat="1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top" wrapText="1"/>
    </xf>
    <xf numFmtId="0" fontId="2" fillId="0" borderId="0" xfId="2" applyFill="1" applyBorder="1"/>
    <xf numFmtId="49" fontId="15" fillId="3" borderId="11" xfId="0" applyNumberFormat="1" applyFont="1" applyFill="1" applyBorder="1" applyAlignment="1">
      <alignment horizontal="center" vertical="center" wrapText="1"/>
    </xf>
    <xf numFmtId="0" fontId="15" fillId="3" borderId="14" xfId="0" applyNumberFormat="1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horizontal="center" vertical="center" wrapText="1"/>
    </xf>
    <xf numFmtId="1" fontId="15" fillId="3" borderId="13" xfId="0" applyNumberFormat="1" applyFont="1" applyFill="1" applyBorder="1" applyAlignment="1">
      <alignment horizontal="center" vertical="center" wrapText="1"/>
    </xf>
    <xf numFmtId="1" fontId="15" fillId="3" borderId="35" xfId="0" applyNumberFormat="1" applyFont="1" applyFill="1" applyBorder="1" applyAlignment="1">
      <alignment horizontal="center" vertical="center" wrapText="1"/>
    </xf>
    <xf numFmtId="2" fontId="15" fillId="3" borderId="13" xfId="0" applyNumberFormat="1" applyFont="1" applyFill="1" applyBorder="1" applyAlignment="1">
      <alignment horizontal="center" vertical="center" wrapText="1"/>
    </xf>
    <xf numFmtId="2" fontId="15" fillId="3" borderId="14" xfId="0" applyNumberFormat="1" applyFont="1" applyFill="1" applyBorder="1" applyAlignment="1">
      <alignment horizontal="center" vertical="center" wrapText="1"/>
    </xf>
    <xf numFmtId="1" fontId="26" fillId="0" borderId="0" xfId="2" applyNumberFormat="1" applyFont="1" applyFill="1" applyBorder="1" applyAlignment="1">
      <alignment vertical="top" wrapText="1"/>
    </xf>
    <xf numFmtId="2" fontId="26" fillId="0" borderId="0" xfId="2" applyNumberFormat="1" applyFont="1" applyFill="1" applyBorder="1" applyAlignment="1">
      <alignment vertical="top" wrapText="1"/>
    </xf>
    <xf numFmtId="0" fontId="2" fillId="0" borderId="0" xfId="2" applyFill="1" applyBorder="1" applyAlignment="1"/>
    <xf numFmtId="0" fontId="2" fillId="0" borderId="0" xfId="2" applyFill="1"/>
    <xf numFmtId="49" fontId="12" fillId="7" borderId="30" xfId="0" applyNumberFormat="1" applyFont="1" applyFill="1" applyBorder="1" applyAlignment="1">
      <alignment horizontal="center" vertical="center" wrapText="1"/>
    </xf>
    <xf numFmtId="0" fontId="14" fillId="7" borderId="36" xfId="0" applyNumberFormat="1" applyFont="1" applyFill="1" applyBorder="1" applyAlignment="1">
      <alignment horizontal="center" vertical="center" wrapText="1"/>
    </xf>
    <xf numFmtId="3" fontId="33" fillId="4" borderId="37" xfId="0" applyNumberFormat="1" applyFont="1" applyFill="1" applyBorder="1" applyAlignment="1">
      <alignment vertical="center" wrapText="1"/>
    </xf>
    <xf numFmtId="0" fontId="33" fillId="4" borderId="37" xfId="0" applyFont="1" applyFill="1" applyBorder="1" applyAlignment="1">
      <alignment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3" fontId="33" fillId="4" borderId="38" xfId="0" applyNumberFormat="1" applyFont="1" applyFill="1" applyBorder="1" applyAlignment="1">
      <alignment vertical="center" wrapText="1"/>
    </xf>
    <xf numFmtId="0" fontId="35" fillId="0" borderId="0" xfId="2" applyFont="1" applyFill="1" applyBorder="1" applyAlignment="1"/>
    <xf numFmtId="173" fontId="36" fillId="0" borderId="0" xfId="2" applyNumberFormat="1" applyFont="1" applyBorder="1" applyAlignment="1">
      <alignment vertical="center"/>
    </xf>
    <xf numFmtId="173" fontId="30" fillId="0" borderId="1" xfId="2" applyNumberFormat="1" applyFont="1" applyFill="1" applyBorder="1" applyAlignment="1">
      <alignment horizontal="center"/>
    </xf>
    <xf numFmtId="164" fontId="30" fillId="0" borderId="39" xfId="2" applyNumberFormat="1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/>
    </xf>
    <xf numFmtId="164" fontId="3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Border="1" applyAlignment="1">
      <alignment vertical="center"/>
    </xf>
    <xf numFmtId="173" fontId="30" fillId="0" borderId="25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 vertical="center" wrapText="1"/>
    </xf>
    <xf numFmtId="0" fontId="2" fillId="0" borderId="25" xfId="2" applyBorder="1" applyAlignment="1">
      <alignment horizontal="center"/>
    </xf>
    <xf numFmtId="172" fontId="26" fillId="4" borderId="23" xfId="2" applyNumberFormat="1" applyFont="1" applyFill="1" applyBorder="1" applyAlignment="1" applyProtection="1">
      <alignment vertical="center" wrapText="1"/>
      <protection locked="0"/>
    </xf>
    <xf numFmtId="164" fontId="2" fillId="0" borderId="0" xfId="2" applyNumberFormat="1" applyBorder="1" applyAlignment="1"/>
    <xf numFmtId="164" fontId="7" fillId="0" borderId="0" xfId="2" applyNumberFormat="1" applyFont="1" applyBorder="1" applyAlignment="1"/>
    <xf numFmtId="173" fontId="30" fillId="0" borderId="40" xfId="2" applyNumberFormat="1" applyFont="1" applyFill="1" applyBorder="1" applyAlignment="1">
      <alignment horizontal="center"/>
    </xf>
    <xf numFmtId="164" fontId="26" fillId="0" borderId="11" xfId="2" applyNumberFormat="1" applyFont="1" applyFill="1" applyBorder="1" applyAlignment="1">
      <alignment horizontal="center" vertical="center" wrapText="1"/>
    </xf>
    <xf numFmtId="0" fontId="2" fillId="0" borderId="40" xfId="2" applyBorder="1" applyAlignment="1">
      <alignment horizontal="center"/>
    </xf>
    <xf numFmtId="172" fontId="26" fillId="4" borderId="26" xfId="2" applyNumberFormat="1" applyFont="1" applyFill="1" applyBorder="1" applyAlignment="1" applyProtection="1">
      <alignment vertical="center" wrapText="1"/>
      <protection locked="0"/>
    </xf>
    <xf numFmtId="173" fontId="36" fillId="0" borderId="0" xfId="2" applyNumberFormat="1" applyFont="1" applyBorder="1" applyAlignment="1">
      <alignment horizontal="center" vertical="center"/>
    </xf>
    <xf numFmtId="164" fontId="36" fillId="0" borderId="0" xfId="2" applyNumberFormat="1" applyFont="1" applyBorder="1" applyAlignment="1">
      <alignment horizontal="left" wrapText="1"/>
    </xf>
    <xf numFmtId="2" fontId="2" fillId="0" borderId="0" xfId="2" applyNumberFormat="1" applyBorder="1" applyAlignment="1">
      <alignment vertical="top" wrapText="1"/>
    </xf>
    <xf numFmtId="164" fontId="26" fillId="0" borderId="11" xfId="2" applyNumberFormat="1" applyFont="1" applyFill="1" applyBorder="1" applyAlignment="1"/>
    <xf numFmtId="164" fontId="26" fillId="0" borderId="40" xfId="2" applyNumberFormat="1" applyFont="1" applyFill="1" applyBorder="1" applyAlignment="1"/>
    <xf numFmtId="164" fontId="26" fillId="4" borderId="26" xfId="2" applyNumberFormat="1" applyFont="1" applyFill="1" applyBorder="1" applyAlignment="1"/>
    <xf numFmtId="173" fontId="2" fillId="0" borderId="0" xfId="2" applyNumberFormat="1" applyBorder="1" applyAlignment="1">
      <alignment vertical="center"/>
    </xf>
    <xf numFmtId="164" fontId="36" fillId="0" borderId="0" xfId="2" applyNumberFormat="1" applyFont="1" applyBorder="1" applyAlignment="1">
      <alignment wrapText="1"/>
    </xf>
    <xf numFmtId="1" fontId="2" fillId="0" borderId="0" xfId="2" applyNumberFormat="1" applyBorder="1" applyAlignment="1">
      <alignment vertical="top" wrapText="1"/>
    </xf>
    <xf numFmtId="0" fontId="26" fillId="0" borderId="40" xfId="2" applyFont="1" applyBorder="1" applyAlignment="1">
      <alignment horizontal="center"/>
    </xf>
    <xf numFmtId="4" fontId="26" fillId="0" borderId="26" xfId="2" applyNumberFormat="1" applyFont="1" applyFill="1" applyBorder="1" applyAlignment="1" applyProtection="1">
      <alignment vertical="center" wrapText="1"/>
      <protection locked="0"/>
    </xf>
    <xf numFmtId="164" fontId="29" fillId="0" borderId="0" xfId="2" applyNumberFormat="1" applyFont="1" applyBorder="1" applyAlignment="1">
      <alignment wrapText="1"/>
    </xf>
    <xf numFmtId="164" fontId="26" fillId="0" borderId="0" xfId="2" applyNumberFormat="1" applyFont="1" applyBorder="1" applyAlignment="1">
      <alignment horizontal="center" vertical="center" wrapText="1"/>
    </xf>
    <xf numFmtId="4" fontId="26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27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26" fillId="4" borderId="26" xfId="2" applyNumberFormat="1" applyFont="1" applyFill="1" applyBorder="1" applyAlignment="1">
      <alignment vertical="center" wrapText="1"/>
    </xf>
    <xf numFmtId="164" fontId="26" fillId="0" borderId="0" xfId="2" applyNumberFormat="1" applyFont="1" applyBorder="1" applyAlignment="1">
      <alignment vertical="center" wrapText="1"/>
    </xf>
    <xf numFmtId="4" fontId="26" fillId="0" borderId="0" xfId="2" applyNumberFormat="1" applyFont="1" applyBorder="1" applyAlignment="1">
      <alignment horizontal="center" vertical="center" wrapText="1"/>
    </xf>
    <xf numFmtId="4" fontId="27" fillId="0" borderId="0" xfId="2" applyNumberFormat="1" applyFont="1" applyBorder="1" applyAlignment="1">
      <alignment horizontal="center" vertical="center" wrapText="1"/>
    </xf>
    <xf numFmtId="171" fontId="26" fillId="4" borderId="26" xfId="2" applyNumberFormat="1" applyFont="1" applyFill="1" applyBorder="1" applyAlignment="1">
      <alignment vertical="center" wrapText="1"/>
    </xf>
    <xf numFmtId="164" fontId="37" fillId="0" borderId="0" xfId="2" applyNumberFormat="1" applyFont="1" applyBorder="1"/>
    <xf numFmtId="164" fontId="38" fillId="0" borderId="0" xfId="2" applyNumberFormat="1" applyFont="1" applyBorder="1"/>
    <xf numFmtId="4" fontId="26" fillId="0" borderId="26" xfId="2" applyNumberFormat="1" applyFont="1" applyFill="1" applyBorder="1" applyAlignment="1">
      <alignment vertical="center" wrapText="1"/>
    </xf>
    <xf numFmtId="4" fontId="26" fillId="0" borderId="26" xfId="2" applyNumberFormat="1" applyFont="1" applyBorder="1" applyAlignment="1">
      <alignment vertical="center" wrapText="1"/>
    </xf>
    <xf numFmtId="164" fontId="38" fillId="0" borderId="0" xfId="2" applyNumberFormat="1" applyFont="1" applyBorder="1" applyAlignment="1"/>
    <xf numFmtId="0" fontId="38" fillId="0" borderId="0" xfId="2" applyFont="1" applyBorder="1"/>
    <xf numFmtId="0" fontId="37" fillId="0" borderId="0" xfId="2" applyFont="1" applyBorder="1" applyAlignment="1"/>
    <xf numFmtId="0" fontId="39" fillId="0" borderId="0" xfId="2" applyFont="1" applyBorder="1"/>
    <xf numFmtId="173" fontId="30" fillId="0" borderId="41" xfId="2" applyNumberFormat="1" applyFont="1" applyFill="1" applyBorder="1" applyAlignment="1">
      <alignment horizontal="center"/>
    </xf>
    <xf numFmtId="164" fontId="26" fillId="0" borderId="30" xfId="2" applyNumberFormat="1" applyFont="1" applyFill="1" applyBorder="1" applyAlignment="1">
      <alignment horizontal="center" vertical="center" wrapText="1"/>
    </xf>
    <xf numFmtId="0" fontId="26" fillId="0" borderId="41" xfId="2" applyFont="1" applyBorder="1" applyAlignment="1">
      <alignment horizontal="center"/>
    </xf>
    <xf numFmtId="4" fontId="26" fillId="0" borderId="31" xfId="2" applyNumberFormat="1" applyFont="1" applyBorder="1" applyAlignment="1">
      <alignment vertical="center" wrapText="1"/>
    </xf>
    <xf numFmtId="0" fontId="39" fillId="0" borderId="0" xfId="2" applyFont="1" applyBorder="1" applyAlignment="1"/>
    <xf numFmtId="0" fontId="2" fillId="0" borderId="0" xfId="2" applyAlignment="1">
      <alignment horizontal="center"/>
    </xf>
    <xf numFmtId="0" fontId="29" fillId="0" borderId="0" xfId="0" applyFont="1"/>
    <xf numFmtId="0" fontId="36" fillId="0" borderId="0" xfId="0" applyFont="1"/>
    <xf numFmtId="0" fontId="40" fillId="0" borderId="0" xfId="0" applyFont="1"/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12" fillId="0" borderId="0" xfId="0" applyFont="1"/>
    <xf numFmtId="0" fontId="12" fillId="0" borderId="0" xfId="0" applyFont="1" applyAlignment="1"/>
    <xf numFmtId="0" fontId="14" fillId="0" borderId="0" xfId="0" applyFont="1" applyAlignment="1"/>
    <xf numFmtId="3" fontId="42" fillId="0" borderId="13" xfId="0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3" fontId="42" fillId="0" borderId="13" xfId="3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3" fontId="42" fillId="0" borderId="37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5" fillId="0" borderId="13" xfId="3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3" fontId="15" fillId="0" borderId="37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5" fillId="0" borderId="14" xfId="3" applyNumberFormat="1" applyFont="1" applyFill="1" applyBorder="1" applyAlignment="1">
      <alignment horizontal="center" vertical="center" wrapText="1"/>
    </xf>
    <xf numFmtId="3" fontId="15" fillId="0" borderId="38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3" fontId="42" fillId="0" borderId="42" xfId="0" applyNumberFormat="1" applyFont="1" applyFill="1" applyBorder="1" applyAlignment="1">
      <alignment horizontal="center" vertical="center" wrapText="1"/>
    </xf>
    <xf numFmtId="3" fontId="15" fillId="0" borderId="42" xfId="0" applyNumberFormat="1" applyFont="1" applyFill="1" applyBorder="1" applyAlignment="1">
      <alignment horizontal="center" vertical="center" wrapText="1"/>
    </xf>
    <xf numFmtId="3" fontId="15" fillId="0" borderId="43" xfId="0" applyNumberFormat="1" applyFont="1" applyFill="1" applyBorder="1" applyAlignment="1">
      <alignment horizontal="center" vertical="center" wrapText="1"/>
    </xf>
    <xf numFmtId="3" fontId="15" fillId="0" borderId="44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15" fillId="0" borderId="12" xfId="3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3" fontId="15" fillId="0" borderId="36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0" fontId="30" fillId="0" borderId="45" xfId="0" applyNumberFormat="1" applyFont="1" applyFill="1" applyBorder="1" applyAlignment="1">
      <alignment horizontal="center" vertical="center" wrapText="1"/>
    </xf>
    <xf numFmtId="0" fontId="30" fillId="0" borderId="40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26" fillId="0" borderId="41" xfId="0" applyNumberFormat="1" applyFont="1" applyFill="1" applyBorder="1" applyAlignment="1">
      <alignment horizontal="center" vertical="center" wrapText="1"/>
    </xf>
    <xf numFmtId="3" fontId="29" fillId="0" borderId="0" xfId="0" applyNumberFormat="1" applyFont="1"/>
    <xf numFmtId="49" fontId="30" fillId="0" borderId="0" xfId="0" applyNumberFormat="1" applyFont="1" applyFill="1" applyBorder="1" applyAlignment="1">
      <alignment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/>
    <xf numFmtId="0" fontId="13" fillId="0" borderId="0" xfId="0" applyFont="1" applyFill="1"/>
    <xf numFmtId="0" fontId="12" fillId="0" borderId="0" xfId="2" applyFont="1" applyFill="1" applyBorder="1" applyAlignment="1">
      <alignment horizontal="center" vertical="center"/>
    </xf>
    <xf numFmtId="0" fontId="30" fillId="0" borderId="7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3" fontId="32" fillId="0" borderId="0" xfId="0" applyNumberFormat="1" applyFont="1" applyFill="1"/>
    <xf numFmtId="3" fontId="18" fillId="0" borderId="12" xfId="3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center" vertical="center" wrapText="1" shrinkToFit="1"/>
    </xf>
    <xf numFmtId="0" fontId="36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justify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27" xfId="0" applyNumberFormat="1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vertical="center" wrapText="1"/>
    </xf>
    <xf numFmtId="165" fontId="36" fillId="0" borderId="27" xfId="1" applyFont="1" applyFill="1" applyBorder="1" applyAlignment="1">
      <alignment horizontal="left" vertical="center" wrapText="1"/>
    </xf>
    <xf numFmtId="0" fontId="36" fillId="0" borderId="0" xfId="0" applyFont="1"/>
    <xf numFmtId="49" fontId="36" fillId="0" borderId="36" xfId="0" applyNumberFormat="1" applyFont="1" applyFill="1" applyBorder="1" applyAlignment="1">
      <alignment horizontal="left" vertical="center" wrapText="1"/>
    </xf>
    <xf numFmtId="49" fontId="36" fillId="0" borderId="38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29" fillId="0" borderId="48" xfId="0" applyNumberFormat="1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vertical="center" wrapText="1"/>
    </xf>
    <xf numFmtId="0" fontId="36" fillId="0" borderId="48" xfId="0" applyNumberFormat="1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vertical="center" wrapText="1"/>
    </xf>
    <xf numFmtId="0" fontId="36" fillId="0" borderId="11" xfId="0" applyNumberFormat="1" applyFont="1" applyFill="1" applyBorder="1" applyAlignment="1">
      <alignment vertical="center" wrapText="1"/>
    </xf>
    <xf numFmtId="0" fontId="36" fillId="0" borderId="27" xfId="0" applyNumberFormat="1" applyFont="1" applyFill="1" applyBorder="1" applyAlignment="1">
      <alignment vertical="center" wrapText="1"/>
    </xf>
    <xf numFmtId="0" fontId="29" fillId="0" borderId="34" xfId="0" applyNumberFormat="1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6" fillId="0" borderId="4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vertical="center" wrapText="1"/>
    </xf>
    <xf numFmtId="0" fontId="36" fillId="0" borderId="34" xfId="0" applyNumberFormat="1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center" vertical="center" wrapText="1"/>
    </xf>
    <xf numFmtId="0" fontId="30" fillId="0" borderId="7" xfId="0" applyNumberFormat="1" applyFont="1" applyFill="1" applyBorder="1" applyAlignment="1">
      <alignment horizontal="center" vertical="center" wrapText="1"/>
    </xf>
    <xf numFmtId="0" fontId="30" fillId="0" borderId="39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vertical="center" wrapText="1"/>
    </xf>
    <xf numFmtId="0" fontId="12" fillId="0" borderId="47" xfId="2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vertical="center" wrapText="1"/>
    </xf>
    <xf numFmtId="0" fontId="15" fillId="2" borderId="26" xfId="0" applyNumberFormat="1" applyFont="1" applyFill="1" applyBorder="1" applyAlignment="1">
      <alignment vertical="center" wrapText="1"/>
    </xf>
    <xf numFmtId="0" fontId="10" fillId="3" borderId="11" xfId="0" applyNumberFormat="1" applyFont="1" applyFill="1" applyBorder="1" applyAlignment="1">
      <alignment horizontal="left" vertical="justify" wrapText="1"/>
    </xf>
    <xf numFmtId="0" fontId="10" fillId="3" borderId="26" xfId="0" applyNumberFormat="1" applyFont="1" applyFill="1" applyBorder="1" applyAlignment="1">
      <alignment horizontal="left" vertical="justify" wrapText="1"/>
    </xf>
    <xf numFmtId="0" fontId="20" fillId="0" borderId="48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19" fillId="3" borderId="48" xfId="0" applyNumberFormat="1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vertical="center" wrapText="1"/>
    </xf>
    <xf numFmtId="0" fontId="16" fillId="2" borderId="48" xfId="0" applyNumberFormat="1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vertical="center" wrapText="1"/>
    </xf>
    <xf numFmtId="0" fontId="10" fillId="3" borderId="48" xfId="0" applyNumberFormat="1" applyFont="1" applyFill="1" applyBorder="1" applyAlignment="1">
      <alignment horizontal="left" vertical="center" wrapText="1"/>
    </xf>
    <xf numFmtId="0" fontId="10" fillId="3" borderId="14" xfId="0" applyNumberFormat="1" applyFont="1" applyFill="1" applyBorder="1" applyAlignment="1">
      <alignment horizontal="left" vertical="center" wrapText="1"/>
    </xf>
    <xf numFmtId="164" fontId="30" fillId="0" borderId="12" xfId="2" applyNumberFormat="1" applyFont="1" applyFill="1" applyBorder="1" applyAlignment="1">
      <alignment horizontal="left" wrapText="1"/>
    </xf>
    <xf numFmtId="164" fontId="36" fillId="0" borderId="34" xfId="2" applyNumberFormat="1" applyFont="1" applyFill="1" applyBorder="1" applyAlignment="1">
      <alignment horizontal="left" wrapText="1"/>
    </xf>
    <xf numFmtId="164" fontId="30" fillId="0" borderId="36" xfId="2" applyNumberFormat="1" applyFont="1" applyFill="1" applyBorder="1" applyAlignment="1">
      <alignment horizontal="left" wrapText="1"/>
    </xf>
    <xf numFmtId="164" fontId="36" fillId="0" borderId="58" xfId="2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3" borderId="39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46" xfId="2" applyFont="1" applyFill="1" applyBorder="1" applyAlignment="1">
      <alignment horizontal="center"/>
    </xf>
    <xf numFmtId="0" fontId="22" fillId="7" borderId="11" xfId="0" applyNumberFormat="1" applyFont="1" applyFill="1" applyBorder="1" applyAlignment="1">
      <alignment horizontal="left" vertical="center" wrapText="1"/>
    </xf>
    <xf numFmtId="0" fontId="21" fillId="7" borderId="26" xfId="0" applyFont="1" applyFill="1" applyBorder="1" applyAlignment="1">
      <alignment vertical="center" wrapText="1"/>
    </xf>
    <xf numFmtId="0" fontId="10" fillId="3" borderId="11" xfId="0" applyNumberFormat="1" applyFont="1" applyFill="1" applyBorder="1" applyAlignment="1">
      <alignment horizontal="left" vertical="center" wrapText="1"/>
    </xf>
    <xf numFmtId="0" fontId="10" fillId="3" borderId="26" xfId="0" applyNumberFormat="1" applyFont="1" applyFill="1" applyBorder="1" applyAlignment="1">
      <alignment horizontal="left" vertical="center" wrapText="1"/>
    </xf>
    <xf numFmtId="0" fontId="22" fillId="7" borderId="26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26" xfId="0" applyNumberFormat="1" applyFont="1" applyFill="1" applyBorder="1" applyAlignment="1">
      <alignment horizontal="left" vertical="center" wrapText="1"/>
    </xf>
    <xf numFmtId="165" fontId="10" fillId="3" borderId="11" xfId="1" applyFont="1" applyFill="1" applyBorder="1" applyAlignment="1">
      <alignment horizontal="left" wrapText="1"/>
    </xf>
    <xf numFmtId="165" fontId="10" fillId="3" borderId="26" xfId="1" applyFont="1" applyFill="1" applyBorder="1" applyAlignment="1">
      <alignment horizontal="left" wrapText="1"/>
    </xf>
    <xf numFmtId="0" fontId="15" fillId="3" borderId="56" xfId="0" applyNumberFormat="1" applyFont="1" applyFill="1" applyBorder="1" applyAlignment="1">
      <alignment horizontal="left" vertical="center" wrapText="1"/>
    </xf>
    <xf numFmtId="0" fontId="17" fillId="3" borderId="57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164" fontId="30" fillId="0" borderId="12" xfId="2" applyNumberFormat="1" applyFont="1" applyFill="1" applyBorder="1" applyAlignment="1">
      <alignment horizontal="left"/>
    </xf>
    <xf numFmtId="164" fontId="6" fillId="0" borderId="34" xfId="2" applyNumberFormat="1" applyFont="1" applyFill="1" applyBorder="1" applyAlignment="1">
      <alignment horizontal="left"/>
    </xf>
    <xf numFmtId="0" fontId="34" fillId="8" borderId="33" xfId="2" applyFont="1" applyFill="1" applyBorder="1" applyAlignment="1">
      <alignment horizontal="center"/>
    </xf>
    <xf numFmtId="0" fontId="34" fillId="8" borderId="47" xfId="2" applyFont="1" applyFill="1" applyBorder="1" applyAlignment="1">
      <alignment horizontal="center"/>
    </xf>
    <xf numFmtId="0" fontId="34" fillId="8" borderId="7" xfId="2" applyFont="1" applyFill="1" applyBorder="1" applyAlignment="1">
      <alignment horizontal="center"/>
    </xf>
    <xf numFmtId="49" fontId="10" fillId="7" borderId="30" xfId="0" applyNumberFormat="1" applyFont="1" applyFill="1" applyBorder="1" applyAlignment="1">
      <alignment horizontal="left" vertical="center" wrapText="1"/>
    </xf>
    <xf numFmtId="49" fontId="10" fillId="7" borderId="31" xfId="0" applyNumberFormat="1" applyFont="1" applyFill="1" applyBorder="1" applyAlignment="1">
      <alignment horizontal="left" vertical="center" wrapText="1"/>
    </xf>
    <xf numFmtId="0" fontId="10" fillId="6" borderId="11" xfId="0" applyNumberFormat="1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vertical="center" wrapText="1"/>
    </xf>
    <xf numFmtId="164" fontId="30" fillId="0" borderId="54" xfId="2" applyNumberFormat="1" applyFont="1" applyFill="1" applyBorder="1" applyAlignment="1">
      <alignment horizontal="left" wrapText="1"/>
    </xf>
    <xf numFmtId="164" fontId="30" fillId="0" borderId="55" xfId="2" applyNumberFormat="1" applyFont="1" applyFill="1" applyBorder="1" applyAlignment="1">
      <alignment horizontal="left" wrapText="1"/>
    </xf>
    <xf numFmtId="164" fontId="30" fillId="0" borderId="52" xfId="2" applyNumberFormat="1" applyFont="1" applyFill="1" applyBorder="1" applyAlignment="1">
      <alignment horizontal="left" wrapText="1"/>
    </xf>
    <xf numFmtId="164" fontId="30" fillId="0" borderId="53" xfId="2" applyNumberFormat="1" applyFont="1" applyFill="1" applyBorder="1" applyAlignment="1">
      <alignment horizontal="left" wrapText="1"/>
    </xf>
    <xf numFmtId="164" fontId="26" fillId="0" borderId="34" xfId="2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173" fontId="12" fillId="0" borderId="15" xfId="0" applyNumberFormat="1" applyFont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18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 wrapText="1"/>
    </xf>
    <xf numFmtId="2" fontId="13" fillId="0" borderId="17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7" xfId="0" applyFont="1" applyBorder="1"/>
    <xf numFmtId="2" fontId="14" fillId="0" borderId="17" xfId="0" applyNumberFormat="1" applyFont="1" applyBorder="1" applyAlignment="1">
      <alignment horizontal="center" vertical="top" wrapText="1"/>
    </xf>
    <xf numFmtId="0" fontId="4" fillId="4" borderId="0" xfId="2" applyNumberFormat="1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_Акты работ IV участок2008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zoomScale="70" zoomScaleNormal="65" workbookViewId="0">
      <selection activeCell="A7" sqref="A7"/>
    </sheetView>
  </sheetViews>
  <sheetFormatPr defaultRowHeight="15" x14ac:dyDescent="0.2"/>
  <cols>
    <col min="1" max="1" width="8.140625" style="174" customWidth="1"/>
    <col min="2" max="3" width="40.7109375" style="174" customWidth="1"/>
    <col min="4" max="4" width="15.7109375" style="174" customWidth="1"/>
    <col min="5" max="5" width="22.5703125" style="174" bestFit="1" customWidth="1"/>
    <col min="6" max="6" width="16.85546875" style="174" customWidth="1"/>
    <col min="7" max="8" width="20.28515625" style="174" bestFit="1" customWidth="1"/>
    <col min="9" max="9" width="16.85546875" style="174" customWidth="1"/>
    <col min="10" max="11" width="18.5703125" style="174" bestFit="1" customWidth="1"/>
    <col min="12" max="12" width="12.7109375" style="174" bestFit="1" customWidth="1"/>
    <col min="13" max="13" width="10.7109375" style="174" bestFit="1" customWidth="1"/>
    <col min="14" max="14" width="9.42578125" style="174" bestFit="1" customWidth="1"/>
    <col min="15" max="16384" width="9.140625" style="174"/>
  </cols>
  <sheetData>
    <row r="1" spans="1:14" ht="15.75" x14ac:dyDescent="0.25">
      <c r="A1" s="158"/>
      <c r="B1" s="158"/>
      <c r="C1" s="158"/>
      <c r="D1" s="158"/>
      <c r="E1" s="158"/>
      <c r="F1" s="158"/>
      <c r="G1" s="158"/>
      <c r="H1" s="158"/>
      <c r="I1" s="158" t="s">
        <v>246</v>
      </c>
      <c r="J1" s="158"/>
      <c r="K1" s="158"/>
    </row>
    <row r="2" spans="1:14" ht="15.75" x14ac:dyDescent="0.25">
      <c r="A2" s="158"/>
      <c r="B2" s="158"/>
      <c r="C2" s="158"/>
      <c r="D2" s="158"/>
      <c r="E2" s="158"/>
      <c r="F2" s="158"/>
      <c r="G2" s="158"/>
      <c r="H2" s="158"/>
      <c r="I2" s="158" t="s">
        <v>247</v>
      </c>
      <c r="J2" s="158"/>
      <c r="K2" s="158"/>
    </row>
    <row r="3" spans="1:14" ht="15.75" x14ac:dyDescent="0.25">
      <c r="A3" s="158"/>
      <c r="B3" s="158"/>
      <c r="C3" s="158"/>
      <c r="D3" s="158"/>
      <c r="E3" s="158"/>
      <c r="F3" s="158"/>
      <c r="G3" s="158"/>
      <c r="H3" s="158"/>
      <c r="I3" s="158" t="s">
        <v>248</v>
      </c>
      <c r="J3" s="158"/>
      <c r="K3" s="158"/>
    </row>
    <row r="4" spans="1:14" ht="15.75" customHeight="1" x14ac:dyDescent="0.25">
      <c r="A4" s="158"/>
      <c r="B4" s="158"/>
      <c r="C4" s="158"/>
      <c r="D4" s="158"/>
      <c r="E4" s="158"/>
      <c r="F4" s="158"/>
      <c r="G4" s="158"/>
      <c r="H4" s="158"/>
      <c r="J4" s="158"/>
      <c r="K4" s="158"/>
    </row>
    <row r="5" spans="1:14" ht="15.75" customHeight="1" x14ac:dyDescent="0.25">
      <c r="A5" s="158"/>
      <c r="B5" s="158"/>
      <c r="C5" s="158"/>
      <c r="D5" s="158"/>
      <c r="E5" s="158"/>
      <c r="F5" s="158"/>
      <c r="G5" s="158"/>
      <c r="H5" s="158"/>
      <c r="J5" s="158"/>
      <c r="K5" s="158"/>
    </row>
    <row r="6" spans="1:14" ht="36.75" customHeight="1" x14ac:dyDescent="0.2">
      <c r="A6" s="362" t="s">
        <v>290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28"/>
      <c r="M6" s="328"/>
      <c r="N6" s="328"/>
    </row>
    <row r="7" spans="1:14" ht="36.75" customHeight="1" thickBot="1" x14ac:dyDescent="0.25">
      <c r="A7" s="326"/>
      <c r="B7" s="326" t="s">
        <v>266</v>
      </c>
      <c r="C7" s="326"/>
      <c r="D7" s="372" t="s">
        <v>287</v>
      </c>
      <c r="E7" s="372"/>
      <c r="F7" s="372"/>
      <c r="G7" s="326"/>
      <c r="H7" s="326"/>
      <c r="I7" s="326"/>
      <c r="J7" s="326"/>
      <c r="K7" s="326"/>
      <c r="L7" s="328"/>
      <c r="M7" s="328"/>
      <c r="N7" s="328"/>
    </row>
    <row r="8" spans="1:14" ht="16.5" thickBot="1" x14ac:dyDescent="0.25">
      <c r="A8" s="363" t="s">
        <v>265</v>
      </c>
      <c r="B8" s="365" t="s">
        <v>39</v>
      </c>
      <c r="C8" s="366"/>
      <c r="D8" s="363" t="s">
        <v>40</v>
      </c>
      <c r="E8" s="369" t="s">
        <v>41</v>
      </c>
      <c r="F8" s="370"/>
      <c r="G8" s="370"/>
      <c r="H8" s="370"/>
      <c r="I8" s="370"/>
      <c r="J8" s="370"/>
      <c r="K8" s="371"/>
      <c r="L8" s="328"/>
      <c r="M8" s="328"/>
      <c r="N8" s="328"/>
    </row>
    <row r="9" spans="1:14" ht="32.25" thickBot="1" x14ac:dyDescent="0.25">
      <c r="A9" s="364"/>
      <c r="B9" s="367"/>
      <c r="C9" s="368"/>
      <c r="D9" s="364"/>
      <c r="E9" s="283" t="s">
        <v>43</v>
      </c>
      <c r="F9" s="283" t="s">
        <v>44</v>
      </c>
      <c r="G9" s="282" t="s">
        <v>45</v>
      </c>
      <c r="H9" s="282" t="s">
        <v>46</v>
      </c>
      <c r="I9" s="282" t="s">
        <v>47</v>
      </c>
      <c r="J9" s="282" t="s">
        <v>48</v>
      </c>
      <c r="K9" s="327" t="s">
        <v>49</v>
      </c>
      <c r="L9" s="331"/>
      <c r="M9" s="332"/>
      <c r="N9" s="332"/>
    </row>
    <row r="10" spans="1:14" ht="23.25" customHeight="1" thickBot="1" x14ac:dyDescent="0.25">
      <c r="A10" s="282">
        <v>1</v>
      </c>
      <c r="B10" s="357">
        <v>2</v>
      </c>
      <c r="C10" s="358"/>
      <c r="D10" s="282">
        <v>3</v>
      </c>
      <c r="E10" s="283">
        <v>4</v>
      </c>
      <c r="F10" s="283">
        <v>5</v>
      </c>
      <c r="G10" s="282">
        <v>6</v>
      </c>
      <c r="H10" s="282">
        <v>7</v>
      </c>
      <c r="I10" s="282">
        <v>8</v>
      </c>
      <c r="J10" s="282">
        <v>9</v>
      </c>
      <c r="K10" s="282">
        <v>10</v>
      </c>
      <c r="L10" s="331"/>
      <c r="M10" s="332"/>
      <c r="N10" s="332"/>
    </row>
    <row r="11" spans="1:14" ht="31.5" customHeight="1" x14ac:dyDescent="0.2">
      <c r="A11" s="313" t="s">
        <v>256</v>
      </c>
      <c r="B11" s="359" t="s">
        <v>264</v>
      </c>
      <c r="C11" s="360"/>
      <c r="D11" s="314" t="s">
        <v>52</v>
      </c>
      <c r="E11" s="307">
        <v>122600670</v>
      </c>
      <c r="F11" s="304">
        <v>0</v>
      </c>
      <c r="G11" s="305">
        <v>122600670</v>
      </c>
      <c r="H11" s="304">
        <v>122600670</v>
      </c>
      <c r="I11" s="304">
        <v>0</v>
      </c>
      <c r="J11" s="305">
        <v>0</v>
      </c>
      <c r="K11" s="306">
        <v>0</v>
      </c>
      <c r="L11" s="331"/>
      <c r="M11" s="332"/>
      <c r="N11" s="332"/>
    </row>
    <row r="12" spans="1:14" ht="23.25" customHeight="1" x14ac:dyDescent="0.2">
      <c r="A12" s="284" t="s">
        <v>257</v>
      </c>
      <c r="B12" s="352" t="s">
        <v>56</v>
      </c>
      <c r="C12" s="353"/>
      <c r="D12" s="315" t="s">
        <v>52</v>
      </c>
      <c r="E12" s="308">
        <v>122600670</v>
      </c>
      <c r="F12" s="289">
        <v>0</v>
      </c>
      <c r="G12" s="294">
        <v>122600670</v>
      </c>
      <c r="H12" s="289">
        <v>122600670</v>
      </c>
      <c r="I12" s="289">
        <v>0</v>
      </c>
      <c r="J12" s="294">
        <v>0</v>
      </c>
      <c r="K12" s="299">
        <v>0</v>
      </c>
      <c r="L12" s="328"/>
      <c r="M12" s="328"/>
      <c r="N12" s="328"/>
    </row>
    <row r="13" spans="1:14" ht="23.25" x14ac:dyDescent="0.2">
      <c r="A13" s="81" t="s">
        <v>57</v>
      </c>
      <c r="B13" s="350" t="s">
        <v>271</v>
      </c>
      <c r="C13" s="351"/>
      <c r="D13" s="316" t="s">
        <v>52</v>
      </c>
      <c r="E13" s="309">
        <v>122600670</v>
      </c>
      <c r="F13" s="290">
        <v>0</v>
      </c>
      <c r="G13" s="295">
        <v>122600670</v>
      </c>
      <c r="H13" s="295">
        <v>122600670</v>
      </c>
      <c r="I13" s="290">
        <v>0</v>
      </c>
      <c r="J13" s="295">
        <v>0</v>
      </c>
      <c r="K13" s="300">
        <v>0</v>
      </c>
      <c r="L13" s="328"/>
      <c r="M13" s="328"/>
      <c r="N13" s="328"/>
    </row>
    <row r="14" spans="1:14" ht="30.75" customHeight="1" x14ac:dyDescent="0.2">
      <c r="A14" s="81" t="s">
        <v>59</v>
      </c>
      <c r="B14" s="350" t="s">
        <v>60</v>
      </c>
      <c r="C14" s="351"/>
      <c r="D14" s="316" t="s">
        <v>52</v>
      </c>
      <c r="E14" s="309"/>
      <c r="F14" s="290"/>
      <c r="G14" s="295"/>
      <c r="H14" s="290"/>
      <c r="I14" s="290"/>
      <c r="J14" s="295"/>
      <c r="K14" s="300"/>
      <c r="L14" s="328"/>
      <c r="M14" s="328"/>
      <c r="N14" s="328"/>
    </row>
    <row r="15" spans="1:14" ht="42" customHeight="1" x14ac:dyDescent="0.2">
      <c r="A15" s="81" t="s">
        <v>61</v>
      </c>
      <c r="B15" s="350" t="s">
        <v>289</v>
      </c>
      <c r="C15" s="351"/>
      <c r="D15" s="316" t="s">
        <v>52</v>
      </c>
      <c r="E15" s="309"/>
      <c r="F15" s="290"/>
      <c r="G15" s="295"/>
      <c r="H15" s="290"/>
      <c r="I15" s="290"/>
      <c r="J15" s="295"/>
      <c r="K15" s="300"/>
      <c r="L15" s="328"/>
      <c r="M15" s="328"/>
      <c r="N15" s="328"/>
    </row>
    <row r="16" spans="1:14" ht="23.25" customHeight="1" x14ac:dyDescent="0.2">
      <c r="A16" s="284" t="s">
        <v>258</v>
      </c>
      <c r="B16" s="352" t="s">
        <v>64</v>
      </c>
      <c r="C16" s="353"/>
      <c r="D16" s="315" t="s">
        <v>52</v>
      </c>
      <c r="E16" s="308">
        <v>0</v>
      </c>
      <c r="F16" s="289">
        <v>0</v>
      </c>
      <c r="G16" s="294">
        <v>0</v>
      </c>
      <c r="H16" s="289">
        <v>0</v>
      </c>
      <c r="I16" s="289">
        <v>0</v>
      </c>
      <c r="J16" s="294">
        <v>0</v>
      </c>
      <c r="K16" s="299">
        <v>0</v>
      </c>
      <c r="L16" s="328"/>
      <c r="M16" s="328"/>
      <c r="N16" s="328"/>
    </row>
    <row r="17" spans="1:14" ht="36.75" customHeight="1" x14ac:dyDescent="0.2">
      <c r="A17" s="81" t="s">
        <v>65</v>
      </c>
      <c r="B17" s="350" t="s">
        <v>66</v>
      </c>
      <c r="C17" s="351"/>
      <c r="D17" s="316" t="s">
        <v>52</v>
      </c>
      <c r="E17" s="309"/>
      <c r="F17" s="290"/>
      <c r="G17" s="295"/>
      <c r="H17" s="290"/>
      <c r="I17" s="290"/>
      <c r="J17" s="295"/>
      <c r="K17" s="300"/>
      <c r="L17" s="328"/>
      <c r="M17" s="328"/>
      <c r="N17" s="328"/>
    </row>
    <row r="18" spans="1:14" ht="30.75" customHeight="1" x14ac:dyDescent="0.2">
      <c r="A18" s="81" t="s">
        <v>253</v>
      </c>
      <c r="B18" s="350" t="s">
        <v>68</v>
      </c>
      <c r="C18" s="351"/>
      <c r="D18" s="316" t="s">
        <v>52</v>
      </c>
      <c r="E18" s="309"/>
      <c r="F18" s="290"/>
      <c r="G18" s="295"/>
      <c r="H18" s="290"/>
      <c r="I18" s="290"/>
      <c r="J18" s="295"/>
      <c r="K18" s="300"/>
      <c r="L18" s="328"/>
      <c r="M18" s="328"/>
      <c r="N18" s="328"/>
    </row>
    <row r="19" spans="1:14" ht="39" customHeight="1" x14ac:dyDescent="0.2">
      <c r="A19" s="284" t="s">
        <v>259</v>
      </c>
      <c r="B19" s="352" t="s">
        <v>73</v>
      </c>
      <c r="C19" s="361"/>
      <c r="D19" s="315" t="s">
        <v>52</v>
      </c>
      <c r="E19" s="308">
        <v>0</v>
      </c>
      <c r="F19" s="289">
        <v>0</v>
      </c>
      <c r="G19" s="294">
        <v>0</v>
      </c>
      <c r="H19" s="289">
        <v>0</v>
      </c>
      <c r="I19" s="289">
        <v>0</v>
      </c>
      <c r="J19" s="294">
        <v>0</v>
      </c>
      <c r="K19" s="299">
        <v>0</v>
      </c>
      <c r="L19" s="328"/>
      <c r="M19" s="328"/>
      <c r="N19" s="328"/>
    </row>
    <row r="20" spans="1:14" ht="39" customHeight="1" x14ac:dyDescent="0.2">
      <c r="A20" s="81" t="s">
        <v>254</v>
      </c>
      <c r="B20" s="350" t="s">
        <v>249</v>
      </c>
      <c r="C20" s="356"/>
      <c r="D20" s="316" t="s">
        <v>52</v>
      </c>
      <c r="E20" s="309"/>
      <c r="F20" s="290"/>
      <c r="G20" s="295"/>
      <c r="H20" s="290"/>
      <c r="I20" s="290"/>
      <c r="J20" s="295"/>
      <c r="K20" s="300"/>
      <c r="L20" s="328"/>
      <c r="M20" s="328"/>
      <c r="N20" s="328"/>
    </row>
    <row r="21" spans="1:14" ht="39.75" customHeight="1" x14ac:dyDescent="0.2">
      <c r="A21" s="81" t="s">
        <v>255</v>
      </c>
      <c r="B21" s="350" t="s">
        <v>249</v>
      </c>
      <c r="C21" s="356"/>
      <c r="D21" s="316" t="s">
        <v>52</v>
      </c>
      <c r="E21" s="309"/>
      <c r="F21" s="290"/>
      <c r="G21" s="295"/>
      <c r="H21" s="290"/>
      <c r="I21" s="290"/>
      <c r="J21" s="295"/>
      <c r="K21" s="300"/>
      <c r="L21" s="328"/>
      <c r="M21" s="328"/>
      <c r="N21" s="328"/>
    </row>
    <row r="22" spans="1:14" ht="42" customHeight="1" x14ac:dyDescent="0.2">
      <c r="A22" s="81" t="s">
        <v>82</v>
      </c>
      <c r="B22" s="350" t="s">
        <v>250</v>
      </c>
      <c r="C22" s="351"/>
      <c r="D22" s="316" t="s">
        <v>52</v>
      </c>
      <c r="E22" s="309"/>
      <c r="F22" s="290"/>
      <c r="G22" s="295"/>
      <c r="H22" s="290"/>
      <c r="I22" s="290"/>
      <c r="J22" s="295"/>
      <c r="K22" s="300"/>
      <c r="L22" s="328"/>
      <c r="M22" s="328"/>
      <c r="N22" s="328"/>
    </row>
    <row r="23" spans="1:14" ht="30.75" customHeight="1" x14ac:dyDescent="0.2">
      <c r="A23" s="284" t="s">
        <v>260</v>
      </c>
      <c r="B23" s="352" t="s">
        <v>92</v>
      </c>
      <c r="C23" s="353"/>
      <c r="D23" s="315" t="s">
        <v>52</v>
      </c>
      <c r="E23" s="308">
        <v>0</v>
      </c>
      <c r="F23" s="289">
        <v>0</v>
      </c>
      <c r="G23" s="294">
        <v>0</v>
      </c>
      <c r="H23" s="289">
        <v>0</v>
      </c>
      <c r="I23" s="289">
        <v>0</v>
      </c>
      <c r="J23" s="294">
        <v>0</v>
      </c>
      <c r="K23" s="299">
        <v>0</v>
      </c>
      <c r="L23" s="328"/>
      <c r="M23" s="328"/>
      <c r="N23" s="328"/>
    </row>
    <row r="24" spans="1:14" ht="30.75" customHeight="1" x14ac:dyDescent="0.2">
      <c r="A24" s="81" t="s">
        <v>94</v>
      </c>
      <c r="B24" s="350" t="s">
        <v>251</v>
      </c>
      <c r="C24" s="351"/>
      <c r="D24" s="316" t="s">
        <v>52</v>
      </c>
      <c r="E24" s="309"/>
      <c r="F24" s="290"/>
      <c r="G24" s="295"/>
      <c r="H24" s="290"/>
      <c r="I24" s="290"/>
      <c r="J24" s="295"/>
      <c r="K24" s="300"/>
      <c r="L24" s="328"/>
      <c r="M24" s="328"/>
      <c r="N24" s="328"/>
    </row>
    <row r="25" spans="1:14" ht="23.25" customHeight="1" x14ac:dyDescent="0.2">
      <c r="A25" s="81" t="s">
        <v>96</v>
      </c>
      <c r="B25" s="350" t="s">
        <v>97</v>
      </c>
      <c r="C25" s="351"/>
      <c r="D25" s="316" t="s">
        <v>52</v>
      </c>
      <c r="E25" s="309"/>
      <c r="F25" s="290"/>
      <c r="G25" s="295"/>
      <c r="H25" s="290"/>
      <c r="I25" s="290"/>
      <c r="J25" s="295"/>
      <c r="K25" s="300"/>
      <c r="L25" s="328"/>
      <c r="M25" s="328"/>
      <c r="N25" s="328"/>
    </row>
    <row r="26" spans="1:14" ht="35.25" customHeight="1" x14ac:dyDescent="0.2">
      <c r="A26" s="284" t="s">
        <v>99</v>
      </c>
      <c r="B26" s="354" t="s">
        <v>100</v>
      </c>
      <c r="C26" s="355"/>
      <c r="D26" s="315" t="s">
        <v>52</v>
      </c>
      <c r="E26" s="310">
        <v>121935066</v>
      </c>
      <c r="F26" s="291">
        <v>0</v>
      </c>
      <c r="G26" s="296">
        <v>121935066</v>
      </c>
      <c r="H26" s="291">
        <v>370379</v>
      </c>
      <c r="I26" s="291">
        <v>0</v>
      </c>
      <c r="J26" s="296">
        <v>95160004</v>
      </c>
      <c r="K26" s="301">
        <v>26404683</v>
      </c>
      <c r="L26" s="329"/>
      <c r="M26" s="328"/>
      <c r="N26" s="328"/>
    </row>
    <row r="27" spans="1:14" ht="36.75" customHeight="1" x14ac:dyDescent="0.2">
      <c r="A27" s="284" t="s">
        <v>101</v>
      </c>
      <c r="B27" s="338" t="s">
        <v>102</v>
      </c>
      <c r="C27" s="339"/>
      <c r="D27" s="317" t="s">
        <v>52</v>
      </c>
      <c r="E27" s="310">
        <v>113266066</v>
      </c>
      <c r="F27" s="291">
        <v>0</v>
      </c>
      <c r="G27" s="296">
        <v>113266066</v>
      </c>
      <c r="H27" s="291">
        <v>370379</v>
      </c>
      <c r="I27" s="291">
        <v>0</v>
      </c>
      <c r="J27" s="296">
        <v>86491004</v>
      </c>
      <c r="K27" s="301">
        <v>26404683</v>
      </c>
      <c r="L27" s="328"/>
      <c r="M27" s="328"/>
      <c r="N27" s="328"/>
    </row>
    <row r="28" spans="1:14" ht="23.25" customHeight="1" x14ac:dyDescent="0.2">
      <c r="A28" s="284" t="s">
        <v>104</v>
      </c>
      <c r="B28" s="338" t="s">
        <v>268</v>
      </c>
      <c r="C28" s="340"/>
      <c r="D28" s="315" t="s">
        <v>52</v>
      </c>
      <c r="E28" s="308">
        <v>0</v>
      </c>
      <c r="F28" s="289"/>
      <c r="G28" s="294">
        <v>0</v>
      </c>
      <c r="H28" s="289"/>
      <c r="I28" s="289"/>
      <c r="J28" s="294"/>
      <c r="K28" s="299"/>
      <c r="L28" s="328"/>
      <c r="M28" s="328"/>
      <c r="N28" s="328"/>
    </row>
    <row r="29" spans="1:14" ht="23.25" customHeight="1" x14ac:dyDescent="0.2">
      <c r="A29" s="81" t="s">
        <v>106</v>
      </c>
      <c r="B29" s="341" t="s">
        <v>107</v>
      </c>
      <c r="C29" s="342"/>
      <c r="D29" s="316" t="s">
        <v>52</v>
      </c>
      <c r="E29" s="309">
        <v>0</v>
      </c>
      <c r="F29" s="290"/>
      <c r="G29" s="295">
        <v>0</v>
      </c>
      <c r="H29" s="290"/>
      <c r="I29" s="290"/>
      <c r="J29" s="295"/>
      <c r="K29" s="300"/>
      <c r="L29" s="328"/>
      <c r="M29" s="328"/>
      <c r="N29" s="328"/>
    </row>
    <row r="30" spans="1:14" ht="33" customHeight="1" x14ac:dyDescent="0.2">
      <c r="A30" s="284" t="s">
        <v>109</v>
      </c>
      <c r="B30" s="338" t="s">
        <v>269</v>
      </c>
      <c r="C30" s="340"/>
      <c r="D30" s="317" t="s">
        <v>52</v>
      </c>
      <c r="E30" s="308">
        <v>113266066</v>
      </c>
      <c r="F30" s="289">
        <v>0</v>
      </c>
      <c r="G30" s="294">
        <v>113266066</v>
      </c>
      <c r="H30" s="289">
        <v>370379</v>
      </c>
      <c r="I30" s="289">
        <v>0</v>
      </c>
      <c r="J30" s="294">
        <v>86491004</v>
      </c>
      <c r="K30" s="299">
        <v>26404683</v>
      </c>
      <c r="L30" s="328"/>
      <c r="M30" s="328"/>
      <c r="N30" s="328"/>
    </row>
    <row r="31" spans="1:14" ht="22.5" x14ac:dyDescent="0.2">
      <c r="A31" s="284" t="s">
        <v>113</v>
      </c>
      <c r="B31" s="338" t="s">
        <v>267</v>
      </c>
      <c r="C31" s="340"/>
      <c r="D31" s="315" t="s">
        <v>52</v>
      </c>
      <c r="E31" s="308">
        <v>113266066</v>
      </c>
      <c r="F31" s="289">
        <v>0</v>
      </c>
      <c r="G31" s="294">
        <v>113266066</v>
      </c>
      <c r="H31" s="289">
        <v>370379</v>
      </c>
      <c r="I31" s="289">
        <v>0</v>
      </c>
      <c r="J31" s="294">
        <v>86491004</v>
      </c>
      <c r="K31" s="299">
        <v>26404683</v>
      </c>
      <c r="L31" s="328"/>
      <c r="M31" s="328"/>
      <c r="N31" s="328"/>
    </row>
    <row r="32" spans="1:14" ht="23.25" customHeight="1" x14ac:dyDescent="0.2">
      <c r="A32" s="81" t="s">
        <v>116</v>
      </c>
      <c r="B32" s="341" t="s">
        <v>272</v>
      </c>
      <c r="C32" s="342"/>
      <c r="D32" s="316" t="s">
        <v>52</v>
      </c>
      <c r="E32" s="309">
        <v>112215603</v>
      </c>
      <c r="F32" s="290">
        <v>0</v>
      </c>
      <c r="G32" s="295">
        <v>112215603</v>
      </c>
      <c r="H32" s="295">
        <v>370379</v>
      </c>
      <c r="I32" s="290">
        <v>0</v>
      </c>
      <c r="J32" s="295">
        <v>85827074</v>
      </c>
      <c r="K32" s="300">
        <v>26018150</v>
      </c>
      <c r="L32" s="329"/>
      <c r="M32" s="328"/>
      <c r="N32" s="328"/>
    </row>
    <row r="33" spans="1:14" ht="23.25" customHeight="1" x14ac:dyDescent="0.2">
      <c r="A33" s="81" t="s">
        <v>118</v>
      </c>
      <c r="B33" s="341" t="s">
        <v>282</v>
      </c>
      <c r="C33" s="342"/>
      <c r="D33" s="316" t="s">
        <v>52</v>
      </c>
      <c r="E33" s="309">
        <v>118675</v>
      </c>
      <c r="F33" s="290">
        <v>0</v>
      </c>
      <c r="G33" s="295">
        <v>118675</v>
      </c>
      <c r="H33" s="290">
        <v>0</v>
      </c>
      <c r="I33" s="290">
        <v>0</v>
      </c>
      <c r="J33" s="295">
        <v>0</v>
      </c>
      <c r="K33" s="300">
        <v>118675</v>
      </c>
      <c r="L33" s="329"/>
      <c r="M33" s="328"/>
      <c r="N33" s="328"/>
    </row>
    <row r="34" spans="1:14" ht="23.25" customHeight="1" x14ac:dyDescent="0.2">
      <c r="A34" s="81" t="s">
        <v>120</v>
      </c>
      <c r="B34" s="341" t="s">
        <v>283</v>
      </c>
      <c r="C34" s="342"/>
      <c r="D34" s="316" t="s">
        <v>52</v>
      </c>
      <c r="E34" s="309">
        <v>931788</v>
      </c>
      <c r="F34" s="290">
        <v>0</v>
      </c>
      <c r="G34" s="295">
        <v>931788</v>
      </c>
      <c r="H34" s="290">
        <v>0</v>
      </c>
      <c r="I34" s="290">
        <v>0</v>
      </c>
      <c r="J34" s="295">
        <v>663930</v>
      </c>
      <c r="K34" s="300">
        <v>267858</v>
      </c>
      <c r="L34" s="328"/>
      <c r="M34" s="328"/>
      <c r="N34" s="328"/>
    </row>
    <row r="35" spans="1:14" ht="23.25" customHeight="1" x14ac:dyDescent="0.2">
      <c r="A35" s="81" t="s">
        <v>120</v>
      </c>
      <c r="B35" s="341" t="s">
        <v>273</v>
      </c>
      <c r="C35" s="342"/>
      <c r="D35" s="316" t="s">
        <v>52</v>
      </c>
      <c r="E35" s="309"/>
      <c r="F35" s="290"/>
      <c r="G35" s="295"/>
      <c r="H35" s="290"/>
      <c r="I35" s="290"/>
      <c r="J35" s="295"/>
      <c r="K35" s="300"/>
      <c r="L35" s="328"/>
      <c r="M35" s="328"/>
      <c r="N35" s="328"/>
    </row>
    <row r="36" spans="1:14" ht="23.25" customHeight="1" x14ac:dyDescent="0.2">
      <c r="A36" s="81" t="s">
        <v>274</v>
      </c>
      <c r="B36" s="341" t="s">
        <v>273</v>
      </c>
      <c r="C36" s="342"/>
      <c r="D36" s="316" t="s">
        <v>52</v>
      </c>
      <c r="E36" s="309"/>
      <c r="F36" s="290"/>
      <c r="G36" s="295"/>
      <c r="H36" s="290"/>
      <c r="I36" s="290"/>
      <c r="J36" s="295"/>
      <c r="K36" s="300"/>
      <c r="L36" s="328"/>
      <c r="M36" s="328"/>
      <c r="N36" s="328"/>
    </row>
    <row r="37" spans="1:14" ht="23.25" customHeight="1" x14ac:dyDescent="0.2">
      <c r="A37" s="81" t="s">
        <v>276</v>
      </c>
      <c r="B37" s="341" t="s">
        <v>273</v>
      </c>
      <c r="C37" s="342"/>
      <c r="D37" s="316" t="s">
        <v>52</v>
      </c>
      <c r="E37" s="309"/>
      <c r="F37" s="290"/>
      <c r="G37" s="295"/>
      <c r="H37" s="290"/>
      <c r="I37" s="290"/>
      <c r="J37" s="295"/>
      <c r="K37" s="300"/>
      <c r="L37" s="328"/>
      <c r="M37" s="328"/>
      <c r="N37" s="328"/>
    </row>
    <row r="38" spans="1:14" ht="23.25" customHeight="1" x14ac:dyDescent="0.2">
      <c r="A38" s="81" t="s">
        <v>277</v>
      </c>
      <c r="B38" s="341" t="s">
        <v>273</v>
      </c>
      <c r="C38" s="342"/>
      <c r="D38" s="316" t="s">
        <v>52</v>
      </c>
      <c r="E38" s="309"/>
      <c r="F38" s="290"/>
      <c r="G38" s="295"/>
      <c r="H38" s="290"/>
      <c r="I38" s="290"/>
      <c r="J38" s="295"/>
      <c r="K38" s="300"/>
      <c r="L38" s="328"/>
      <c r="M38" s="328"/>
      <c r="N38" s="328"/>
    </row>
    <row r="39" spans="1:14" ht="23.25" customHeight="1" x14ac:dyDescent="0.2">
      <c r="A39" s="81" t="s">
        <v>278</v>
      </c>
      <c r="B39" s="341" t="s">
        <v>121</v>
      </c>
      <c r="C39" s="342"/>
      <c r="D39" s="316" t="s">
        <v>52</v>
      </c>
      <c r="E39" s="309"/>
      <c r="F39" s="290"/>
      <c r="G39" s="295"/>
      <c r="H39" s="290"/>
      <c r="I39" s="290"/>
      <c r="J39" s="295"/>
      <c r="K39" s="300"/>
      <c r="L39" s="328"/>
      <c r="M39" s="328"/>
      <c r="N39" s="328"/>
    </row>
    <row r="40" spans="1:14" ht="23.25" customHeight="1" x14ac:dyDescent="0.2">
      <c r="A40" s="284" t="s">
        <v>122</v>
      </c>
      <c r="B40" s="338" t="s">
        <v>280</v>
      </c>
      <c r="C40" s="340"/>
      <c r="D40" s="315" t="s">
        <v>52</v>
      </c>
      <c r="E40" s="308">
        <v>0</v>
      </c>
      <c r="F40" s="289">
        <v>0</v>
      </c>
      <c r="G40" s="294">
        <v>0</v>
      </c>
      <c r="H40" s="289">
        <v>0</v>
      </c>
      <c r="I40" s="289">
        <v>0</v>
      </c>
      <c r="J40" s="294">
        <v>0</v>
      </c>
      <c r="K40" s="299">
        <v>0</v>
      </c>
      <c r="L40" s="328"/>
      <c r="M40" s="328"/>
      <c r="N40" s="328"/>
    </row>
    <row r="41" spans="1:14" ht="23.25" customHeight="1" x14ac:dyDescent="0.2">
      <c r="A41" s="81" t="s">
        <v>124</v>
      </c>
      <c r="B41" s="341" t="s">
        <v>270</v>
      </c>
      <c r="C41" s="342"/>
      <c r="D41" s="316" t="s">
        <v>52</v>
      </c>
      <c r="E41" s="309"/>
      <c r="F41" s="290"/>
      <c r="G41" s="295"/>
      <c r="H41" s="290"/>
      <c r="I41" s="290"/>
      <c r="J41" s="295"/>
      <c r="K41" s="300"/>
      <c r="L41" s="328"/>
      <c r="M41" s="328"/>
      <c r="N41" s="328"/>
    </row>
    <row r="42" spans="1:14" ht="23.25" customHeight="1" x14ac:dyDescent="0.2">
      <c r="A42" s="81" t="s">
        <v>128</v>
      </c>
      <c r="B42" s="341" t="s">
        <v>270</v>
      </c>
      <c r="C42" s="342"/>
      <c r="D42" s="316" t="s">
        <v>52</v>
      </c>
      <c r="E42" s="309"/>
      <c r="F42" s="290"/>
      <c r="G42" s="295"/>
      <c r="H42" s="290"/>
      <c r="I42" s="290"/>
      <c r="J42" s="295"/>
      <c r="K42" s="300"/>
      <c r="L42" s="328"/>
      <c r="M42" s="328"/>
      <c r="N42" s="328"/>
    </row>
    <row r="43" spans="1:14" ht="23.25" customHeight="1" x14ac:dyDescent="0.2">
      <c r="A43" s="81" t="s">
        <v>131</v>
      </c>
      <c r="B43" s="341" t="s">
        <v>270</v>
      </c>
      <c r="C43" s="342"/>
      <c r="D43" s="316" t="s">
        <v>52</v>
      </c>
      <c r="E43" s="309"/>
      <c r="F43" s="290"/>
      <c r="G43" s="295"/>
      <c r="H43" s="290"/>
      <c r="I43" s="290"/>
      <c r="J43" s="295"/>
      <c r="K43" s="300"/>
      <c r="L43" s="328"/>
      <c r="M43" s="328"/>
      <c r="N43" s="328"/>
    </row>
    <row r="44" spans="1:14" ht="23.25" customHeight="1" x14ac:dyDescent="0.2">
      <c r="A44" s="81" t="s">
        <v>132</v>
      </c>
      <c r="B44" s="341" t="s">
        <v>270</v>
      </c>
      <c r="C44" s="342"/>
      <c r="D44" s="316" t="s">
        <v>52</v>
      </c>
      <c r="E44" s="309"/>
      <c r="F44" s="290"/>
      <c r="G44" s="295"/>
      <c r="H44" s="290"/>
      <c r="I44" s="290"/>
      <c r="J44" s="295"/>
      <c r="K44" s="300"/>
      <c r="L44" s="328"/>
      <c r="M44" s="328"/>
      <c r="N44" s="328"/>
    </row>
    <row r="45" spans="1:14" ht="23.25" customHeight="1" x14ac:dyDescent="0.2">
      <c r="A45" s="81" t="s">
        <v>275</v>
      </c>
      <c r="B45" s="341" t="s">
        <v>121</v>
      </c>
      <c r="C45" s="342"/>
      <c r="D45" s="316" t="s">
        <v>52</v>
      </c>
      <c r="E45" s="309"/>
      <c r="F45" s="290"/>
      <c r="G45" s="295"/>
      <c r="H45" s="290"/>
      <c r="I45" s="290"/>
      <c r="J45" s="295"/>
      <c r="K45" s="300"/>
      <c r="L45" s="328"/>
      <c r="M45" s="328"/>
      <c r="N45" s="328"/>
    </row>
    <row r="46" spans="1:14" ht="23.25" customHeight="1" x14ac:dyDescent="0.2">
      <c r="A46" s="284" t="s">
        <v>135</v>
      </c>
      <c r="B46" s="338" t="s">
        <v>147</v>
      </c>
      <c r="C46" s="339"/>
      <c r="D46" s="315" t="s">
        <v>52</v>
      </c>
      <c r="E46" s="308">
        <v>0</v>
      </c>
      <c r="F46" s="289"/>
      <c r="G46" s="294">
        <v>0</v>
      </c>
      <c r="H46" s="289"/>
      <c r="I46" s="289"/>
      <c r="J46" s="294"/>
      <c r="K46" s="299"/>
      <c r="L46" s="328"/>
      <c r="M46" s="328"/>
      <c r="N46" s="328"/>
    </row>
    <row r="47" spans="1:14" ht="23.25" customHeight="1" x14ac:dyDescent="0.2">
      <c r="A47" s="284" t="s">
        <v>146</v>
      </c>
      <c r="B47" s="338" t="s">
        <v>149</v>
      </c>
      <c r="C47" s="339"/>
      <c r="D47" s="315" t="s">
        <v>52</v>
      </c>
      <c r="E47" s="308">
        <v>0</v>
      </c>
      <c r="F47" s="289"/>
      <c r="G47" s="294">
        <v>0</v>
      </c>
      <c r="H47" s="289"/>
      <c r="I47" s="289"/>
      <c r="J47" s="294"/>
      <c r="K47" s="299"/>
      <c r="L47" s="328"/>
      <c r="M47" s="328"/>
      <c r="N47" s="328"/>
    </row>
    <row r="48" spans="1:14" ht="33" customHeight="1" x14ac:dyDescent="0.2">
      <c r="A48" s="284" t="s">
        <v>244</v>
      </c>
      <c r="B48" s="338" t="s">
        <v>288</v>
      </c>
      <c r="C48" s="339"/>
      <c r="D48" s="317" t="s">
        <v>52</v>
      </c>
      <c r="E48" s="308">
        <v>0</v>
      </c>
      <c r="F48" s="289"/>
      <c r="G48" s="294">
        <v>0</v>
      </c>
      <c r="H48" s="289"/>
      <c r="I48" s="289"/>
      <c r="J48" s="294"/>
      <c r="K48" s="299"/>
      <c r="L48" s="328"/>
      <c r="M48" s="328"/>
      <c r="N48" s="328"/>
    </row>
    <row r="49" spans="1:14" ht="36.75" customHeight="1" x14ac:dyDescent="0.2">
      <c r="A49" s="284" t="s">
        <v>152</v>
      </c>
      <c r="B49" s="338" t="s">
        <v>281</v>
      </c>
      <c r="C49" s="340"/>
      <c r="D49" s="315" t="s">
        <v>52</v>
      </c>
      <c r="E49" s="310">
        <v>4398000</v>
      </c>
      <c r="F49" s="291">
        <v>0</v>
      </c>
      <c r="G49" s="296">
        <v>4398000</v>
      </c>
      <c r="H49" s="291">
        <v>0</v>
      </c>
      <c r="I49" s="291">
        <v>0</v>
      </c>
      <c r="J49" s="296">
        <v>4398000</v>
      </c>
      <c r="K49" s="301">
        <v>0</v>
      </c>
      <c r="L49" s="328"/>
      <c r="M49" s="328"/>
      <c r="N49" s="328"/>
    </row>
    <row r="50" spans="1:14" ht="23.25" customHeight="1" x14ac:dyDescent="0.2">
      <c r="A50" s="284" t="s">
        <v>154</v>
      </c>
      <c r="B50" s="341" t="s">
        <v>245</v>
      </c>
      <c r="C50" s="342"/>
      <c r="D50" s="316" t="s">
        <v>52</v>
      </c>
      <c r="E50" s="330">
        <v>4398000</v>
      </c>
      <c r="F50" s="290">
        <v>0</v>
      </c>
      <c r="G50" s="295">
        <v>4398000</v>
      </c>
      <c r="H50" s="290">
        <v>0</v>
      </c>
      <c r="I50" s="290">
        <v>0</v>
      </c>
      <c r="J50" s="295">
        <v>4398000</v>
      </c>
      <c r="K50" s="300">
        <v>0</v>
      </c>
      <c r="L50" s="328"/>
      <c r="M50" s="328"/>
      <c r="N50" s="328"/>
    </row>
    <row r="51" spans="1:14" ht="23.25" customHeight="1" x14ac:dyDescent="0.2">
      <c r="A51" s="284" t="s">
        <v>155</v>
      </c>
      <c r="B51" s="341" t="s">
        <v>156</v>
      </c>
      <c r="C51" s="342"/>
      <c r="D51" s="316" t="s">
        <v>52</v>
      </c>
      <c r="E51" s="309"/>
      <c r="F51" s="290"/>
      <c r="G51" s="295"/>
      <c r="H51" s="290"/>
      <c r="I51" s="290"/>
      <c r="J51" s="295"/>
      <c r="K51" s="300"/>
      <c r="L51" s="328"/>
      <c r="M51" s="328"/>
      <c r="N51" s="328"/>
    </row>
    <row r="52" spans="1:14" ht="23.25" customHeight="1" x14ac:dyDescent="0.2">
      <c r="A52" s="284" t="s">
        <v>242</v>
      </c>
      <c r="B52" s="341" t="s">
        <v>156</v>
      </c>
      <c r="C52" s="342"/>
      <c r="D52" s="316" t="s">
        <v>52</v>
      </c>
      <c r="E52" s="309"/>
      <c r="F52" s="290"/>
      <c r="G52" s="295"/>
      <c r="H52" s="290"/>
      <c r="I52" s="290"/>
      <c r="J52" s="295"/>
      <c r="K52" s="300"/>
      <c r="L52" s="328"/>
      <c r="M52" s="328"/>
      <c r="N52" s="328"/>
    </row>
    <row r="53" spans="1:14" ht="23.25" customHeight="1" x14ac:dyDescent="0.2">
      <c r="A53" s="284" t="s">
        <v>243</v>
      </c>
      <c r="B53" s="341" t="s">
        <v>156</v>
      </c>
      <c r="C53" s="342"/>
      <c r="D53" s="316" t="s">
        <v>52</v>
      </c>
      <c r="E53" s="309"/>
      <c r="F53" s="290"/>
      <c r="G53" s="295"/>
      <c r="H53" s="290"/>
      <c r="I53" s="290"/>
      <c r="J53" s="295"/>
      <c r="K53" s="300"/>
      <c r="L53" s="328"/>
      <c r="M53" s="328"/>
      <c r="N53" s="328"/>
    </row>
    <row r="54" spans="1:14" ht="23.25" customHeight="1" x14ac:dyDescent="0.2">
      <c r="A54" s="284" t="s">
        <v>279</v>
      </c>
      <c r="B54" s="341" t="s">
        <v>156</v>
      </c>
      <c r="C54" s="342"/>
      <c r="D54" s="316" t="s">
        <v>52</v>
      </c>
      <c r="E54" s="309"/>
      <c r="F54" s="290"/>
      <c r="G54" s="295"/>
      <c r="H54" s="290"/>
      <c r="I54" s="290"/>
      <c r="J54" s="295"/>
      <c r="K54" s="300"/>
      <c r="L54" s="328"/>
      <c r="M54" s="328"/>
      <c r="N54" s="328"/>
    </row>
    <row r="55" spans="1:14" ht="41.25" customHeight="1" x14ac:dyDescent="0.2">
      <c r="A55" s="321" t="s">
        <v>159</v>
      </c>
      <c r="B55" s="339" t="s">
        <v>252</v>
      </c>
      <c r="C55" s="339"/>
      <c r="D55" s="315" t="s">
        <v>52</v>
      </c>
      <c r="E55" s="308">
        <v>0</v>
      </c>
      <c r="F55" s="289"/>
      <c r="G55" s="294">
        <v>0</v>
      </c>
      <c r="H55" s="289"/>
      <c r="I55" s="289"/>
      <c r="J55" s="294"/>
      <c r="K55" s="299"/>
      <c r="L55" s="328"/>
      <c r="M55" s="328"/>
      <c r="N55" s="328"/>
    </row>
    <row r="56" spans="1:14" ht="22.5" x14ac:dyDescent="0.2">
      <c r="A56" s="315" t="s">
        <v>161</v>
      </c>
      <c r="B56" s="343" t="s">
        <v>162</v>
      </c>
      <c r="C56" s="343"/>
      <c r="D56" s="315" t="s">
        <v>52</v>
      </c>
      <c r="E56" s="308">
        <v>4271000</v>
      </c>
      <c r="F56" s="289"/>
      <c r="G56" s="294">
        <v>4271000</v>
      </c>
      <c r="H56" s="289"/>
      <c r="I56" s="289"/>
      <c r="J56" s="294">
        <v>4271000</v>
      </c>
      <c r="K56" s="299"/>
      <c r="L56" s="328"/>
      <c r="M56" s="328"/>
      <c r="N56" s="328"/>
    </row>
    <row r="57" spans="1:14" ht="23.25" customHeight="1" x14ac:dyDescent="0.2">
      <c r="A57" s="321" t="s">
        <v>261</v>
      </c>
      <c r="B57" s="333" t="s">
        <v>164</v>
      </c>
      <c r="C57" s="323" t="s">
        <v>165</v>
      </c>
      <c r="D57" s="315" t="s">
        <v>52</v>
      </c>
      <c r="E57" s="308">
        <v>665604</v>
      </c>
      <c r="F57" s="289"/>
      <c r="G57" s="294">
        <v>665604</v>
      </c>
      <c r="H57" s="289"/>
      <c r="I57" s="289"/>
      <c r="J57" s="294"/>
      <c r="K57" s="299"/>
      <c r="L57" s="328"/>
      <c r="M57" s="328"/>
      <c r="N57" s="328"/>
    </row>
    <row r="58" spans="1:14" ht="23.25" customHeight="1" x14ac:dyDescent="0.2">
      <c r="A58" s="321" t="s">
        <v>262</v>
      </c>
      <c r="B58" s="334"/>
      <c r="C58" s="323" t="s">
        <v>167</v>
      </c>
      <c r="D58" s="315" t="s">
        <v>168</v>
      </c>
      <c r="E58" s="311">
        <v>0.54290404775112566</v>
      </c>
      <c r="F58" s="292"/>
      <c r="G58" s="297">
        <v>0.54290404775112566</v>
      </c>
      <c r="H58" s="289"/>
      <c r="I58" s="289"/>
      <c r="J58" s="294"/>
      <c r="K58" s="299"/>
      <c r="L58" s="328"/>
      <c r="M58" s="328"/>
      <c r="N58" s="328"/>
    </row>
    <row r="59" spans="1:14" ht="23.25" customHeight="1" x14ac:dyDescent="0.2">
      <c r="A59" s="321" t="s">
        <v>263</v>
      </c>
      <c r="B59" s="335" t="s">
        <v>284</v>
      </c>
      <c r="C59" s="336"/>
      <c r="D59" s="316" t="s">
        <v>52</v>
      </c>
      <c r="E59" s="308">
        <v>117293687</v>
      </c>
      <c r="F59" s="289"/>
      <c r="G59" s="294">
        <v>117293687</v>
      </c>
      <c r="H59" s="289"/>
      <c r="I59" s="289"/>
      <c r="J59" s="294"/>
      <c r="K59" s="299"/>
      <c r="L59" s="329"/>
      <c r="M59" s="328"/>
      <c r="N59" s="328"/>
    </row>
    <row r="60" spans="1:14" ht="21" customHeight="1" thickBot="1" x14ac:dyDescent="0.25">
      <c r="A60" s="322" t="s">
        <v>285</v>
      </c>
      <c r="B60" s="345" t="s">
        <v>286</v>
      </c>
      <c r="C60" s="346"/>
      <c r="D60" s="318" t="s">
        <v>52</v>
      </c>
      <c r="E60" s="312">
        <v>4271000</v>
      </c>
      <c r="F60" s="293"/>
      <c r="G60" s="298">
        <v>4271000</v>
      </c>
      <c r="H60" s="293"/>
      <c r="I60" s="293"/>
      <c r="J60" s="298"/>
      <c r="K60" s="302"/>
      <c r="L60" s="328"/>
      <c r="M60" s="328"/>
      <c r="N60" s="328"/>
    </row>
    <row r="61" spans="1:14" ht="15" customHeight="1" x14ac:dyDescent="0.2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</row>
    <row r="62" spans="1:14" ht="19.5" x14ac:dyDescent="0.35">
      <c r="A62" s="285"/>
      <c r="B62" s="47"/>
      <c r="C62" s="173"/>
      <c r="D62" s="285"/>
      <c r="E62" s="47"/>
      <c r="F62" s="173"/>
      <c r="G62" s="173"/>
      <c r="H62" s="173"/>
      <c r="I62" s="285"/>
      <c r="J62" s="286"/>
      <c r="K62" s="47"/>
    </row>
    <row r="63" spans="1:14" ht="18.75" x14ac:dyDescent="0.3">
      <c r="A63" s="286"/>
      <c r="B63" s="47"/>
      <c r="C63" s="173"/>
      <c r="D63" s="286"/>
      <c r="E63" s="47"/>
      <c r="F63" s="173"/>
      <c r="G63" s="173"/>
      <c r="H63" s="173"/>
      <c r="I63" s="286"/>
      <c r="J63" s="47"/>
      <c r="K63" s="47"/>
    </row>
    <row r="64" spans="1:14" ht="18.75" x14ac:dyDescent="0.3">
      <c r="A64" s="286"/>
      <c r="B64" s="47"/>
      <c r="C64" s="173"/>
      <c r="D64" s="287"/>
      <c r="E64" s="287"/>
      <c r="F64" s="173"/>
      <c r="G64" s="173"/>
      <c r="H64" s="173"/>
      <c r="I64" s="47"/>
      <c r="J64" s="47"/>
      <c r="K64" s="47"/>
    </row>
    <row r="65" spans="1:11" ht="18.75" x14ac:dyDescent="0.3">
      <c r="A65" s="47"/>
      <c r="B65" s="303"/>
      <c r="C65" s="173"/>
      <c r="D65" s="324"/>
      <c r="E65" s="324"/>
      <c r="F65" s="325"/>
      <c r="G65" s="173"/>
      <c r="H65" s="173"/>
      <c r="I65" s="286"/>
      <c r="J65" s="286"/>
      <c r="K65" s="286"/>
    </row>
    <row r="66" spans="1:11" ht="18.75" x14ac:dyDescent="0.3">
      <c r="A66" s="286"/>
      <c r="B66" s="286"/>
      <c r="C66" s="173"/>
      <c r="D66" s="286"/>
      <c r="E66" s="47"/>
      <c r="F66" s="173"/>
      <c r="G66" s="173"/>
      <c r="H66" s="173"/>
      <c r="I66" s="286"/>
      <c r="J66" s="286"/>
      <c r="K66" s="286"/>
    </row>
    <row r="67" spans="1:11" ht="18.75" x14ac:dyDescent="0.3">
      <c r="A67" s="287"/>
      <c r="B67" s="287"/>
      <c r="C67" s="173"/>
      <c r="D67" s="287"/>
      <c r="E67" s="47"/>
      <c r="F67" s="173"/>
      <c r="G67" s="173"/>
      <c r="H67" s="173"/>
      <c r="I67" s="286"/>
      <c r="J67" s="286"/>
      <c r="K67" s="286"/>
    </row>
    <row r="68" spans="1:11" ht="18.75" customHeight="1" x14ac:dyDescent="0.3">
      <c r="A68" s="288"/>
      <c r="B68" s="288"/>
      <c r="C68" s="173"/>
      <c r="D68" s="54"/>
      <c r="E68" s="47"/>
      <c r="F68" s="173"/>
      <c r="G68" s="173"/>
      <c r="H68" s="173"/>
      <c r="I68" s="47"/>
      <c r="J68" s="54"/>
      <c r="K68" s="47"/>
    </row>
    <row r="69" spans="1:11" ht="18.75" customHeight="1" x14ac:dyDescent="0.2">
      <c r="A69" s="348"/>
      <c r="B69" s="348"/>
      <c r="C69" s="348"/>
      <c r="D69" s="279"/>
      <c r="E69" s="279"/>
      <c r="F69" s="279"/>
      <c r="G69" s="279"/>
      <c r="H69" s="279"/>
      <c r="I69" s="279"/>
      <c r="J69" s="279"/>
      <c r="K69" s="279"/>
    </row>
    <row r="70" spans="1:11" ht="15.75" x14ac:dyDescent="0.25">
      <c r="A70" s="281"/>
      <c r="B70" s="279"/>
      <c r="C70" s="280"/>
      <c r="D70" s="279"/>
      <c r="E70" s="279"/>
      <c r="F70" s="279"/>
      <c r="G70" s="279"/>
      <c r="H70" s="279"/>
      <c r="I70" s="279"/>
      <c r="J70" s="279"/>
      <c r="K70" s="279"/>
    </row>
    <row r="71" spans="1:11" x14ac:dyDescent="0.2">
      <c r="A71" s="280"/>
      <c r="B71" s="279"/>
      <c r="C71" s="279"/>
      <c r="D71" s="279"/>
      <c r="E71" s="279"/>
      <c r="F71" s="319"/>
      <c r="G71" s="279"/>
      <c r="H71" s="279"/>
      <c r="I71" s="337"/>
      <c r="J71" s="337"/>
      <c r="K71" s="279"/>
    </row>
    <row r="72" spans="1:11" x14ac:dyDescent="0.2">
      <c r="A72" s="349"/>
      <c r="B72" s="349"/>
      <c r="C72" s="349"/>
      <c r="D72" s="279"/>
      <c r="E72" s="279"/>
      <c r="F72" s="279"/>
      <c r="G72" s="279"/>
      <c r="H72" s="279"/>
      <c r="I72" s="279"/>
      <c r="J72" s="279"/>
      <c r="K72" s="279"/>
    </row>
    <row r="73" spans="1:11" x14ac:dyDescent="0.2">
      <c r="A73" s="347"/>
      <c r="B73" s="347"/>
      <c r="C73" s="347"/>
      <c r="D73" s="279"/>
      <c r="E73" s="279"/>
      <c r="F73" s="279"/>
      <c r="G73" s="279"/>
      <c r="H73" s="279"/>
      <c r="I73" s="279"/>
      <c r="J73" s="279"/>
      <c r="K73" s="279"/>
    </row>
    <row r="74" spans="1:11" x14ac:dyDescent="0.2">
      <c r="A74" s="280"/>
      <c r="B74" s="280"/>
      <c r="C74" s="280"/>
      <c r="D74" s="279"/>
      <c r="E74" s="279"/>
      <c r="F74" s="279"/>
      <c r="G74" s="279"/>
      <c r="H74" s="279"/>
      <c r="I74" s="279"/>
      <c r="J74" s="279"/>
      <c r="K74" s="279"/>
    </row>
    <row r="75" spans="1:11" x14ac:dyDescent="0.2">
      <c r="A75" s="344"/>
      <c r="B75" s="344"/>
      <c r="C75" s="344"/>
      <c r="D75" s="344"/>
      <c r="E75" s="279"/>
      <c r="F75" s="279"/>
      <c r="G75" s="279"/>
      <c r="H75" s="279"/>
      <c r="I75" s="279"/>
      <c r="J75" s="279"/>
      <c r="K75" s="279"/>
    </row>
    <row r="76" spans="1:11" ht="12.75" customHeight="1" x14ac:dyDescent="0.2">
      <c r="A76" s="347"/>
      <c r="B76" s="347"/>
      <c r="C76" s="347"/>
      <c r="D76" s="279"/>
      <c r="E76" s="279"/>
      <c r="F76" s="279"/>
      <c r="G76" s="279"/>
      <c r="H76" s="279"/>
      <c r="I76" s="279"/>
      <c r="J76" s="279"/>
      <c r="K76" s="279"/>
    </row>
    <row r="77" spans="1:11" x14ac:dyDescent="0.2">
      <c r="A77" s="279"/>
      <c r="B77" s="279"/>
      <c r="C77" s="279"/>
      <c r="D77" s="279"/>
      <c r="E77" s="279"/>
      <c r="F77" s="279"/>
      <c r="G77" s="279"/>
      <c r="H77" s="279"/>
      <c r="I77" s="279"/>
      <c r="J77" s="279"/>
      <c r="K77" s="279"/>
    </row>
  </sheetData>
  <mergeCells count="63">
    <mergeCell ref="A6:K6"/>
    <mergeCell ref="A8:A9"/>
    <mergeCell ref="B8:C9"/>
    <mergeCell ref="D8:D9"/>
    <mergeCell ref="E8:K8"/>
    <mergeCell ref="D7:F7"/>
    <mergeCell ref="B20:C20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47:C47"/>
    <mergeCell ref="B46:C46"/>
    <mergeCell ref="B34:C34"/>
    <mergeCell ref="B39:C39"/>
    <mergeCell ref="B40:C40"/>
    <mergeCell ref="B41:C41"/>
    <mergeCell ref="B35:C35"/>
    <mergeCell ref="B36:C36"/>
    <mergeCell ref="B37:C37"/>
    <mergeCell ref="B38:C38"/>
    <mergeCell ref="A75:D75"/>
    <mergeCell ref="B60:C60"/>
    <mergeCell ref="A76:C76"/>
    <mergeCell ref="A69:C69"/>
    <mergeCell ref="A72:C72"/>
    <mergeCell ref="A73:C73"/>
    <mergeCell ref="L9:N11"/>
    <mergeCell ref="B57:B58"/>
    <mergeCell ref="B59:C59"/>
    <mergeCell ref="I71:J71"/>
    <mergeCell ref="B48:C48"/>
    <mergeCell ref="B49:C49"/>
    <mergeCell ref="B50:C50"/>
    <mergeCell ref="B56:C56"/>
    <mergeCell ref="B51:C51"/>
    <mergeCell ref="B52:C52"/>
    <mergeCell ref="B54:C54"/>
    <mergeCell ref="B55:C55"/>
    <mergeCell ref="B53:C53"/>
    <mergeCell ref="B42:C42"/>
    <mergeCell ref="B43:C43"/>
    <mergeCell ref="B45:C45"/>
  </mergeCells>
  <phoneticPr fontId="3" type="noConversion"/>
  <printOptions horizontalCentered="1" verticalCentered="1"/>
  <pageMargins left="0" right="0" top="0" bottom="0" header="0" footer="0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B1:AH788"/>
  <sheetViews>
    <sheetView view="pageBreakPreview" zoomScale="40" zoomScaleNormal="75" workbookViewId="0">
      <selection activeCell="N25" sqref="N25"/>
    </sheetView>
  </sheetViews>
  <sheetFormatPr defaultRowHeight="12.75" x14ac:dyDescent="0.2"/>
  <cols>
    <col min="1" max="1" width="1.5703125" style="36" customWidth="1"/>
    <col min="2" max="2" width="9.5703125" style="36" hidden="1" customWidth="1"/>
    <col min="3" max="3" width="13.28515625" style="36" hidden="1" customWidth="1"/>
    <col min="4" max="4" width="79.7109375" style="36" hidden="1" customWidth="1"/>
    <col min="5" max="5" width="9.7109375" style="36" hidden="1" customWidth="1"/>
    <col min="6" max="6" width="20.28515625" style="36" hidden="1" customWidth="1"/>
    <col min="7" max="7" width="18" style="36" hidden="1" customWidth="1"/>
    <col min="8" max="8" width="22.28515625" style="36" hidden="1" customWidth="1"/>
    <col min="9" max="9" width="17.140625" style="36" hidden="1" customWidth="1"/>
    <col min="10" max="10" width="22.85546875" style="36" hidden="1" customWidth="1"/>
    <col min="11" max="11" width="25" style="36" hidden="1" customWidth="1"/>
    <col min="12" max="12" width="24.5703125" style="278" hidden="1" customWidth="1"/>
    <col min="13" max="13" width="6" style="36" customWidth="1"/>
    <col min="14" max="14" width="19.5703125" style="36" customWidth="1"/>
    <col min="15" max="15" width="27.140625" style="36" customWidth="1"/>
    <col min="16" max="16" width="53.140625" style="36" customWidth="1"/>
    <col min="17" max="17" width="19.28515625" style="36" customWidth="1"/>
    <col min="18" max="18" width="18.7109375" style="36" customWidth="1"/>
    <col min="19" max="19" width="17.7109375" style="36" customWidth="1"/>
    <col min="20" max="20" width="17.5703125" style="36" customWidth="1"/>
    <col min="21" max="22" width="13.7109375" style="36" customWidth="1"/>
    <col min="23" max="23" width="17.7109375" style="36" customWidth="1"/>
    <col min="24" max="24" width="17.42578125" style="36" customWidth="1"/>
    <col min="25" max="25" width="12.42578125" style="36" customWidth="1"/>
    <col min="26" max="26" width="13.85546875" style="36" customWidth="1"/>
    <col min="27" max="27" width="47.42578125" style="36" customWidth="1"/>
    <col min="28" max="28" width="15.85546875" style="36" customWidth="1"/>
    <col min="29" max="29" width="16.5703125" style="36" customWidth="1"/>
    <col min="30" max="30" width="19.140625" style="36" customWidth="1"/>
    <col min="31" max="31" width="18.85546875" style="36" customWidth="1"/>
    <col min="32" max="32" width="23.85546875" style="36" customWidth="1"/>
    <col min="33" max="33" width="12.28515625" style="36" hidden="1" customWidth="1"/>
    <col min="34" max="16384" width="9.140625" style="36"/>
  </cols>
  <sheetData>
    <row r="1" spans="14:34" s="4" customFormat="1" ht="24" customHeight="1" thickBot="1" x14ac:dyDescent="0.25">
      <c r="N1" s="451" t="s">
        <v>0</v>
      </c>
      <c r="O1" s="451"/>
      <c r="P1" s="451"/>
      <c r="Q1" s="451"/>
      <c r="R1" s="1"/>
      <c r="S1" s="1"/>
      <c r="T1" s="1"/>
      <c r="U1" s="1"/>
      <c r="V1" s="1"/>
      <c r="W1" s="1"/>
      <c r="X1" s="1"/>
      <c r="Y1" s="2"/>
      <c r="Z1" s="1"/>
      <c r="AA1" s="2"/>
      <c r="AB1" s="3"/>
      <c r="AC1" s="1"/>
      <c r="AD1" s="1"/>
      <c r="AE1" s="1"/>
      <c r="AF1" s="1"/>
      <c r="AG1" s="1"/>
      <c r="AH1" s="1"/>
    </row>
    <row r="2" spans="14:34" s="4" customFormat="1" ht="77.25" customHeight="1" thickBot="1" x14ac:dyDescent="0.25">
      <c r="N2" s="5" t="s">
        <v>1</v>
      </c>
      <c r="O2" s="6" t="s">
        <v>2</v>
      </c>
      <c r="P2" s="7" t="s">
        <v>3</v>
      </c>
      <c r="Q2" s="6" t="s">
        <v>4</v>
      </c>
      <c r="R2" s="7" t="s">
        <v>5</v>
      </c>
      <c r="S2" s="6" t="s">
        <v>6</v>
      </c>
      <c r="T2" s="7" t="s">
        <v>7</v>
      </c>
      <c r="U2" s="6" t="s">
        <v>8</v>
      </c>
      <c r="V2" s="7" t="s">
        <v>9</v>
      </c>
      <c r="W2" s="6" t="s">
        <v>10</v>
      </c>
      <c r="X2" s="7" t="s">
        <v>11</v>
      </c>
      <c r="Y2" s="6" t="s">
        <v>12</v>
      </c>
      <c r="Z2" s="7" t="s">
        <v>13</v>
      </c>
      <c r="AA2" s="6" t="s">
        <v>14</v>
      </c>
      <c r="AB2" s="7" t="s">
        <v>15</v>
      </c>
      <c r="AC2" s="6" t="s">
        <v>16</v>
      </c>
      <c r="AD2" s="7" t="s">
        <v>17</v>
      </c>
      <c r="AE2" s="6" t="s">
        <v>18</v>
      </c>
      <c r="AF2" s="7" t="s">
        <v>19</v>
      </c>
      <c r="AG2" s="6" t="s">
        <v>20</v>
      </c>
      <c r="AH2" s="5" t="s">
        <v>21</v>
      </c>
    </row>
    <row r="3" spans="14:34" s="4" customFormat="1" ht="35.1" customHeight="1" x14ac:dyDescent="0.2">
      <c r="N3" s="8" t="s">
        <v>22</v>
      </c>
      <c r="O3" s="1"/>
      <c r="P3" s="9"/>
      <c r="Q3" s="10"/>
      <c r="R3" s="11"/>
      <c r="S3" s="1"/>
      <c r="T3" s="11"/>
      <c r="U3" s="12">
        <f>T25</f>
        <v>4391625</v>
      </c>
      <c r="V3" s="13">
        <f>T40</f>
        <v>4338372</v>
      </c>
      <c r="W3" s="12">
        <f>U3-V3</f>
        <v>53253</v>
      </c>
      <c r="X3" s="14">
        <f>AB37</f>
        <v>35651</v>
      </c>
      <c r="Y3" s="15">
        <f>AB39</f>
        <v>17602</v>
      </c>
      <c r="Z3" s="16">
        <f>AF41</f>
        <v>68793.97</v>
      </c>
      <c r="AA3" s="17">
        <f>AF37</f>
        <v>38950.5</v>
      </c>
      <c r="AB3" s="16">
        <f>AF39</f>
        <v>29843.47</v>
      </c>
      <c r="AD3" s="11"/>
      <c r="AF3" s="11"/>
      <c r="AH3" s="18"/>
    </row>
    <row r="4" spans="14:34" s="4" customFormat="1" ht="24" customHeight="1" x14ac:dyDescent="0.2">
      <c r="N4" s="8" t="s">
        <v>23</v>
      </c>
      <c r="O4" s="1"/>
      <c r="P4" s="14"/>
      <c r="Q4" s="10"/>
      <c r="R4" s="11"/>
      <c r="S4" s="1"/>
      <c r="T4" s="11"/>
      <c r="U4" s="12">
        <f>T89</f>
        <v>3923276</v>
      </c>
      <c r="V4" s="13">
        <f>T104</f>
        <v>3811271</v>
      </c>
      <c r="W4" s="12">
        <f>U4-V4</f>
        <v>112005</v>
      </c>
      <c r="X4" s="14">
        <f>AB101</f>
        <v>0</v>
      </c>
      <c r="Y4" s="15">
        <f>AB103</f>
        <v>112005</v>
      </c>
      <c r="Z4" s="16">
        <f>AF105</f>
        <v>0</v>
      </c>
      <c r="AA4" s="17">
        <f>AF101</f>
        <v>0</v>
      </c>
      <c r="AB4" s="16">
        <f>AF103</f>
        <v>0</v>
      </c>
      <c r="AD4" s="11"/>
      <c r="AF4" s="11"/>
      <c r="AH4" s="18"/>
    </row>
    <row r="5" spans="14:34" s="4" customFormat="1" ht="24" customHeight="1" thickBot="1" x14ac:dyDescent="0.25">
      <c r="N5" s="8" t="s">
        <v>24</v>
      </c>
      <c r="O5" s="1"/>
      <c r="P5" s="14"/>
      <c r="Q5" s="10"/>
      <c r="R5" s="11"/>
      <c r="S5" s="1"/>
      <c r="T5" s="11"/>
      <c r="U5" s="12" t="e">
        <f>#REF!</f>
        <v>#REF!</v>
      </c>
      <c r="V5" s="13" t="e">
        <f>#REF!</f>
        <v>#REF!</v>
      </c>
      <c r="W5" s="12" t="e">
        <f>U5-V5</f>
        <v>#REF!</v>
      </c>
      <c r="X5" s="14" t="e">
        <f>#REF!</f>
        <v>#REF!</v>
      </c>
      <c r="Y5" s="15" t="e">
        <f>#REF!</f>
        <v>#REF!</v>
      </c>
      <c r="Z5" s="16" t="e">
        <f>AA5+AB5</f>
        <v>#REF!</v>
      </c>
      <c r="AA5" s="17" t="e">
        <f>#REF!</f>
        <v>#REF!</v>
      </c>
      <c r="AB5" s="16" t="e">
        <f>#REF!</f>
        <v>#REF!</v>
      </c>
      <c r="AD5" s="11"/>
      <c r="AF5" s="11"/>
      <c r="AH5" s="18"/>
    </row>
    <row r="6" spans="14:34" s="4" customFormat="1" ht="24" customHeight="1" thickBot="1" x14ac:dyDescent="0.25">
      <c r="N6" s="19" t="s">
        <v>25</v>
      </c>
      <c r="O6" s="20">
        <f>SUM(O3:O5)</f>
        <v>0</v>
      </c>
      <c r="P6" s="21">
        <f>SUM(P3:P5)</f>
        <v>0</v>
      </c>
      <c r="Q6" s="21">
        <f>SUM(Q3:Q5)</f>
        <v>0</v>
      </c>
      <c r="R6" s="22"/>
      <c r="S6" s="20"/>
      <c r="T6" s="22"/>
      <c r="U6" s="23" t="e">
        <f t="shared" ref="U6:AB6" si="0">SUM(U3:U5)</f>
        <v>#REF!</v>
      </c>
      <c r="V6" s="23" t="e">
        <f t="shared" si="0"/>
        <v>#REF!</v>
      </c>
      <c r="W6" s="23" t="e">
        <f t="shared" si="0"/>
        <v>#REF!</v>
      </c>
      <c r="X6" s="23" t="e">
        <f t="shared" si="0"/>
        <v>#REF!</v>
      </c>
      <c r="Y6" s="23" t="e">
        <f t="shared" si="0"/>
        <v>#REF!</v>
      </c>
      <c r="Z6" s="24" t="e">
        <f t="shared" si="0"/>
        <v>#REF!</v>
      </c>
      <c r="AA6" s="24" t="e">
        <f t="shared" si="0"/>
        <v>#REF!</v>
      </c>
      <c r="AB6" s="24" t="e">
        <f t="shared" si="0"/>
        <v>#REF!</v>
      </c>
      <c r="AC6" s="20"/>
      <c r="AD6" s="22"/>
      <c r="AE6" s="20"/>
      <c r="AF6" s="22"/>
      <c r="AG6" s="20"/>
      <c r="AH6" s="25"/>
    </row>
    <row r="7" spans="14:34" s="4" customFormat="1" ht="24" customHeight="1" x14ac:dyDescent="0.2">
      <c r="N7" s="8" t="s">
        <v>26</v>
      </c>
      <c r="O7" s="1"/>
      <c r="P7" s="14"/>
      <c r="Q7" s="10"/>
      <c r="R7" s="11"/>
      <c r="S7" s="1"/>
      <c r="T7" s="11"/>
      <c r="U7" s="12" t="e">
        <f>#REF!</f>
        <v>#REF!</v>
      </c>
      <c r="V7" s="13" t="e">
        <f>#REF!</f>
        <v>#REF!</v>
      </c>
      <c r="W7" s="12" t="e">
        <f>U7-V7</f>
        <v>#REF!</v>
      </c>
      <c r="X7" s="14" t="e">
        <f>#REF!</f>
        <v>#REF!</v>
      </c>
      <c r="Y7" s="15" t="e">
        <f>#REF!</f>
        <v>#REF!</v>
      </c>
      <c r="Z7" s="16" t="e">
        <f>AA7+AB7</f>
        <v>#REF!</v>
      </c>
      <c r="AA7" s="17" t="e">
        <f>#REF!</f>
        <v>#REF!</v>
      </c>
      <c r="AB7" s="16" t="e">
        <f>#REF!</f>
        <v>#REF!</v>
      </c>
      <c r="AD7" s="11"/>
      <c r="AF7" s="11"/>
      <c r="AH7" s="18"/>
    </row>
    <row r="8" spans="14:34" s="4" customFormat="1" ht="24" customHeight="1" x14ac:dyDescent="0.2">
      <c r="N8" s="8" t="s">
        <v>27</v>
      </c>
      <c r="O8" s="1"/>
      <c r="P8" s="14"/>
      <c r="Q8" s="10"/>
      <c r="R8" s="11"/>
      <c r="S8" s="1"/>
      <c r="T8" s="11"/>
      <c r="U8" s="12" t="e">
        <f>#REF!</f>
        <v>#REF!</v>
      </c>
      <c r="V8" s="13" t="e">
        <f>#REF!</f>
        <v>#REF!</v>
      </c>
      <c r="W8" s="12" t="e">
        <f>U8-V8</f>
        <v>#REF!</v>
      </c>
      <c r="X8" s="14" t="e">
        <f>#REF!</f>
        <v>#REF!</v>
      </c>
      <c r="Y8" s="26" t="e">
        <f>#REF!</f>
        <v>#REF!</v>
      </c>
      <c r="Z8" s="16" t="e">
        <f>AA8+AB8</f>
        <v>#REF!</v>
      </c>
      <c r="AA8" s="17" t="e">
        <f>#REF!</f>
        <v>#REF!</v>
      </c>
      <c r="AB8" s="16" t="e">
        <f>#REF!</f>
        <v>#REF!</v>
      </c>
      <c r="AD8" s="11"/>
      <c r="AF8" s="11"/>
      <c r="AH8" s="18"/>
    </row>
    <row r="9" spans="14:34" s="4" customFormat="1" ht="24" customHeight="1" thickBot="1" x14ac:dyDescent="0.25">
      <c r="N9" s="8" t="s">
        <v>28</v>
      </c>
      <c r="O9" s="1"/>
      <c r="P9" s="14"/>
      <c r="Q9" s="10"/>
      <c r="R9" s="11"/>
      <c r="S9" s="1"/>
      <c r="T9" s="11"/>
      <c r="U9" s="12" t="e">
        <f>#REF!</f>
        <v>#REF!</v>
      </c>
      <c r="V9" s="13" t="e">
        <f>#REF!</f>
        <v>#REF!</v>
      </c>
      <c r="W9" s="12" t="e">
        <f>U9-V9</f>
        <v>#REF!</v>
      </c>
      <c r="X9" s="14" t="e">
        <f>#REF!</f>
        <v>#REF!</v>
      </c>
      <c r="Y9" s="27" t="e">
        <f>#REF!</f>
        <v>#REF!</v>
      </c>
      <c r="Z9" s="16" t="e">
        <f>AA9+AB9</f>
        <v>#REF!</v>
      </c>
      <c r="AA9" s="17" t="e">
        <f>#REF!</f>
        <v>#REF!</v>
      </c>
      <c r="AB9" s="16" t="e">
        <f>#REF!</f>
        <v>#REF!</v>
      </c>
      <c r="AD9" s="11"/>
      <c r="AF9" s="11"/>
      <c r="AH9" s="18"/>
    </row>
    <row r="10" spans="14:34" s="4" customFormat="1" ht="27" customHeight="1" thickBot="1" x14ac:dyDescent="0.25">
      <c r="N10" s="19" t="s">
        <v>25</v>
      </c>
      <c r="O10" s="20">
        <f>SUM(O7:O9)</f>
        <v>0</v>
      </c>
      <c r="P10" s="21">
        <f>SUM(P7:P9)</f>
        <v>0</v>
      </c>
      <c r="Q10" s="21">
        <f>SUM(Q7:Q9)</f>
        <v>0</v>
      </c>
      <c r="R10" s="22"/>
      <c r="S10" s="20"/>
      <c r="T10" s="22"/>
      <c r="U10" s="23" t="e">
        <f t="shared" ref="U10:AB10" si="1">SUM(U7:U9)</f>
        <v>#REF!</v>
      </c>
      <c r="V10" s="28" t="e">
        <f t="shared" si="1"/>
        <v>#REF!</v>
      </c>
      <c r="W10" s="23" t="e">
        <f t="shared" si="1"/>
        <v>#REF!</v>
      </c>
      <c r="X10" s="29" t="e">
        <f t="shared" si="1"/>
        <v>#REF!</v>
      </c>
      <c r="Y10" s="21" t="e">
        <f t="shared" si="1"/>
        <v>#REF!</v>
      </c>
      <c r="Z10" s="30" t="e">
        <f t="shared" si="1"/>
        <v>#REF!</v>
      </c>
      <c r="AA10" s="31" t="e">
        <f t="shared" si="1"/>
        <v>#REF!</v>
      </c>
      <c r="AB10" s="30" t="e">
        <f t="shared" si="1"/>
        <v>#REF!</v>
      </c>
      <c r="AC10" s="20"/>
      <c r="AD10" s="22"/>
      <c r="AE10" s="20"/>
      <c r="AF10" s="22"/>
      <c r="AG10" s="20"/>
      <c r="AH10" s="25"/>
    </row>
    <row r="11" spans="14:34" s="4" customFormat="1" ht="33.75" customHeight="1" x14ac:dyDescent="0.2">
      <c r="N11" s="8" t="s">
        <v>29</v>
      </c>
      <c r="O11" s="1"/>
      <c r="P11" s="14"/>
      <c r="Q11" s="10"/>
      <c r="R11" s="11"/>
      <c r="S11" s="1"/>
      <c r="T11" s="11"/>
      <c r="U11" s="12" t="e">
        <f>#REF!</f>
        <v>#REF!</v>
      </c>
      <c r="V11" s="13" t="e">
        <f>#REF!</f>
        <v>#REF!</v>
      </c>
      <c r="W11" s="12" t="e">
        <f>U11-V11</f>
        <v>#REF!</v>
      </c>
      <c r="X11" s="13" t="e">
        <f>#REF!</f>
        <v>#REF!</v>
      </c>
      <c r="Y11" s="26" t="e">
        <f>#REF!</f>
        <v>#REF!</v>
      </c>
      <c r="Z11" s="16" t="e">
        <f>AA11+AB11</f>
        <v>#REF!</v>
      </c>
      <c r="AA11" s="17" t="e">
        <f>#REF!</f>
        <v>#REF!</v>
      </c>
      <c r="AB11" s="16" t="e">
        <f>#REF!</f>
        <v>#REF!</v>
      </c>
      <c r="AD11" s="11"/>
      <c r="AF11" s="11"/>
      <c r="AH11" s="18"/>
    </row>
    <row r="12" spans="14:34" s="4" customFormat="1" ht="24" customHeight="1" x14ac:dyDescent="0.2">
      <c r="N12" s="8" t="s">
        <v>30</v>
      </c>
      <c r="O12" s="1"/>
      <c r="P12" s="14"/>
      <c r="Q12" s="10"/>
      <c r="R12" s="11"/>
      <c r="S12" s="1"/>
      <c r="T12" s="11"/>
      <c r="U12" s="12" t="e">
        <f>#REF!</f>
        <v>#REF!</v>
      </c>
      <c r="V12" s="13" t="e">
        <f>#REF!</f>
        <v>#REF!</v>
      </c>
      <c r="W12" s="12" t="e">
        <f>U12-V12</f>
        <v>#REF!</v>
      </c>
      <c r="X12" s="13" t="e">
        <f>#REF!</f>
        <v>#REF!</v>
      </c>
      <c r="Y12" s="26" t="e">
        <f>#REF!</f>
        <v>#REF!</v>
      </c>
      <c r="Z12" s="16" t="e">
        <f>AA12+AB12</f>
        <v>#REF!</v>
      </c>
      <c r="AA12" s="17" t="e">
        <f>#REF!</f>
        <v>#REF!</v>
      </c>
      <c r="AB12" s="16" t="e">
        <f>#REF!</f>
        <v>#REF!</v>
      </c>
      <c r="AD12" s="11"/>
      <c r="AF12" s="11"/>
      <c r="AH12" s="18"/>
    </row>
    <row r="13" spans="14:34" s="4" customFormat="1" ht="24" customHeight="1" thickBot="1" x14ac:dyDescent="0.25">
      <c r="N13" s="8" t="s">
        <v>31</v>
      </c>
      <c r="O13" s="1"/>
      <c r="P13" s="14"/>
      <c r="Q13" s="10"/>
      <c r="R13" s="11"/>
      <c r="S13" s="1"/>
      <c r="T13" s="11"/>
      <c r="U13" s="12" t="e">
        <f>#REF!</f>
        <v>#REF!</v>
      </c>
      <c r="V13" s="13" t="e">
        <f>#REF!</f>
        <v>#REF!</v>
      </c>
      <c r="W13" s="12" t="e">
        <f>U13-V13</f>
        <v>#REF!</v>
      </c>
      <c r="X13" s="13" t="e">
        <f>#REF!</f>
        <v>#REF!</v>
      </c>
      <c r="Y13" s="26" t="e">
        <f>#REF!</f>
        <v>#REF!</v>
      </c>
      <c r="Z13" s="16" t="e">
        <f>AA13+AB13</f>
        <v>#REF!</v>
      </c>
      <c r="AA13" s="17" t="e">
        <f>#REF!</f>
        <v>#REF!</v>
      </c>
      <c r="AB13" s="16" t="e">
        <f>#REF!</f>
        <v>#REF!</v>
      </c>
      <c r="AD13" s="11"/>
      <c r="AF13" s="11"/>
      <c r="AH13" s="18"/>
    </row>
    <row r="14" spans="14:34" s="4" customFormat="1" ht="24" customHeight="1" thickBot="1" x14ac:dyDescent="0.25">
      <c r="N14" s="19" t="s">
        <v>25</v>
      </c>
      <c r="O14" s="20">
        <f>SUM(O11:O13)</f>
        <v>0</v>
      </c>
      <c r="P14" s="21">
        <f>SUM(P11:P13)</f>
        <v>0</v>
      </c>
      <c r="Q14" s="21">
        <f>SUM(Q11:Q13)</f>
        <v>0</v>
      </c>
      <c r="R14" s="22"/>
      <c r="S14" s="20"/>
      <c r="T14" s="22"/>
      <c r="U14" s="23" t="e">
        <f t="shared" ref="U14:AB14" si="2">SUM(U11:U13)</f>
        <v>#REF!</v>
      </c>
      <c r="V14" s="28" t="e">
        <f t="shared" si="2"/>
        <v>#REF!</v>
      </c>
      <c r="W14" s="23" t="e">
        <f t="shared" si="2"/>
        <v>#REF!</v>
      </c>
      <c r="X14" s="28" t="e">
        <f t="shared" si="2"/>
        <v>#REF!</v>
      </c>
      <c r="Y14" s="21" t="e">
        <f t="shared" si="2"/>
        <v>#REF!</v>
      </c>
      <c r="Z14" s="30" t="e">
        <f t="shared" si="2"/>
        <v>#REF!</v>
      </c>
      <c r="AA14" s="32" t="e">
        <f t="shared" si="2"/>
        <v>#REF!</v>
      </c>
      <c r="AB14" s="30" t="e">
        <f t="shared" si="2"/>
        <v>#REF!</v>
      </c>
      <c r="AC14" s="20"/>
      <c r="AD14" s="22"/>
      <c r="AE14" s="20"/>
      <c r="AF14" s="22"/>
      <c r="AG14" s="20"/>
      <c r="AH14" s="25"/>
    </row>
    <row r="15" spans="14:34" s="4" customFormat="1" ht="24" customHeight="1" x14ac:dyDescent="0.2">
      <c r="N15" s="8" t="s">
        <v>32</v>
      </c>
      <c r="O15" s="1"/>
      <c r="P15" s="14"/>
      <c r="Q15" s="10"/>
      <c r="R15" s="11"/>
      <c r="S15" s="1"/>
      <c r="T15" s="11"/>
      <c r="U15" s="12" t="e">
        <f>#REF!</f>
        <v>#REF!</v>
      </c>
      <c r="V15" s="13" t="e">
        <f>#REF!</f>
        <v>#REF!</v>
      </c>
      <c r="W15" s="12" t="e">
        <f>U15-V15</f>
        <v>#REF!</v>
      </c>
      <c r="X15" s="13" t="e">
        <f>#REF!</f>
        <v>#REF!</v>
      </c>
      <c r="Y15" s="26" t="e">
        <f>#REF!</f>
        <v>#REF!</v>
      </c>
      <c r="Z15" s="16" t="e">
        <f>AA15+AB15</f>
        <v>#REF!</v>
      </c>
      <c r="AA15" s="17" t="e">
        <f>#REF!</f>
        <v>#REF!</v>
      </c>
      <c r="AB15" s="16" t="e">
        <f>#REF!</f>
        <v>#REF!</v>
      </c>
      <c r="AD15" s="11"/>
      <c r="AF15" s="11"/>
      <c r="AH15" s="18"/>
    </row>
    <row r="16" spans="14:34" s="4" customFormat="1" ht="24" customHeight="1" x14ac:dyDescent="0.2">
      <c r="N16" s="8" t="s">
        <v>33</v>
      </c>
      <c r="O16" s="1"/>
      <c r="P16" s="14"/>
      <c r="Q16" s="10"/>
      <c r="R16" s="11"/>
      <c r="S16" s="1"/>
      <c r="T16" s="11"/>
      <c r="U16" s="12" t="e">
        <f>#REF!</f>
        <v>#REF!</v>
      </c>
      <c r="V16" s="33" t="e">
        <f>#REF!</f>
        <v>#REF!</v>
      </c>
      <c r="W16" s="12" t="e">
        <f>U16-V16</f>
        <v>#REF!</v>
      </c>
      <c r="X16" s="13" t="e">
        <f>#REF!</f>
        <v>#REF!</v>
      </c>
      <c r="Y16" s="26" t="e">
        <f>#REF!</f>
        <v>#REF!</v>
      </c>
      <c r="Z16" s="16" t="e">
        <f>AA16+AB16</f>
        <v>#REF!</v>
      </c>
      <c r="AA16" s="17" t="e">
        <f>#REF!</f>
        <v>#REF!</v>
      </c>
      <c r="AB16" s="16" t="e">
        <f>#REF!</f>
        <v>#REF!</v>
      </c>
      <c r="AD16" s="11"/>
      <c r="AF16" s="11"/>
      <c r="AH16" s="18"/>
    </row>
    <row r="17" spans="2:34" s="4" customFormat="1" ht="24" customHeight="1" thickBot="1" x14ac:dyDescent="0.25">
      <c r="N17" s="8" t="s">
        <v>34</v>
      </c>
      <c r="O17" s="1"/>
      <c r="P17" s="14"/>
      <c r="Q17" s="10"/>
      <c r="R17" s="11"/>
      <c r="S17" s="1"/>
      <c r="T17" s="11"/>
      <c r="U17" s="12" t="e">
        <f>#REF!</f>
        <v>#REF!</v>
      </c>
      <c r="V17" s="13" t="e">
        <f>#REF!</f>
        <v>#REF!</v>
      </c>
      <c r="W17" s="12" t="e">
        <f>U17-V17</f>
        <v>#REF!</v>
      </c>
      <c r="X17" s="13" t="e">
        <f>#REF!</f>
        <v>#REF!</v>
      </c>
      <c r="Y17" s="26" t="e">
        <f>#REF!</f>
        <v>#REF!</v>
      </c>
      <c r="Z17" s="16" t="e">
        <f>AA17+AB17</f>
        <v>#REF!</v>
      </c>
      <c r="AA17" s="17" t="e">
        <f>#REF!</f>
        <v>#REF!</v>
      </c>
      <c r="AB17" s="16" t="e">
        <f>#REF!</f>
        <v>#REF!</v>
      </c>
      <c r="AD17" s="11"/>
      <c r="AF17" s="11"/>
      <c r="AH17" s="18"/>
    </row>
    <row r="18" spans="2:34" s="4" customFormat="1" ht="24" customHeight="1" thickBot="1" x14ac:dyDescent="0.25">
      <c r="N18" s="19" t="s">
        <v>25</v>
      </c>
      <c r="O18" s="20">
        <f>SUM(O15:O17)</f>
        <v>0</v>
      </c>
      <c r="P18" s="21">
        <f>SUM(P15:P17)</f>
        <v>0</v>
      </c>
      <c r="Q18" s="21">
        <f>SUM(Q15:Q17)</f>
        <v>0</v>
      </c>
      <c r="R18" s="34"/>
      <c r="S18" s="20"/>
      <c r="T18" s="22"/>
      <c r="U18" s="23" t="e">
        <f t="shared" ref="U18:AB18" si="3">SUM(U15:U17)</f>
        <v>#REF!</v>
      </c>
      <c r="V18" s="28" t="e">
        <f t="shared" si="3"/>
        <v>#REF!</v>
      </c>
      <c r="W18" s="23" t="e">
        <f t="shared" si="3"/>
        <v>#REF!</v>
      </c>
      <c r="X18" s="28" t="e">
        <f t="shared" si="3"/>
        <v>#REF!</v>
      </c>
      <c r="Y18" s="21" t="e">
        <f t="shared" si="3"/>
        <v>#REF!</v>
      </c>
      <c r="Z18" s="30" t="e">
        <f t="shared" si="3"/>
        <v>#REF!</v>
      </c>
      <c r="AA18" s="32" t="e">
        <f t="shared" si="3"/>
        <v>#REF!</v>
      </c>
      <c r="AB18" s="30" t="e">
        <f t="shared" si="3"/>
        <v>#REF!</v>
      </c>
      <c r="AC18" s="20"/>
      <c r="AD18" s="22"/>
      <c r="AE18" s="20"/>
      <c r="AF18" s="22"/>
      <c r="AG18" s="20"/>
      <c r="AH18" s="25"/>
    </row>
    <row r="19" spans="2:34" s="4" customFormat="1" ht="24" customHeight="1" thickBot="1" x14ac:dyDescent="0.25">
      <c r="N19" s="35" t="s">
        <v>35</v>
      </c>
      <c r="O19" s="20">
        <f>O6+O10+O14+O18</f>
        <v>0</v>
      </c>
      <c r="P19" s="21">
        <f>P6+P10+P14+P18</f>
        <v>0</v>
      </c>
      <c r="Q19" s="21">
        <f>Q6+Q10+Q14+Q18</f>
        <v>0</v>
      </c>
      <c r="R19" s="34"/>
      <c r="S19" s="20"/>
      <c r="T19" s="22"/>
      <c r="U19" s="23" t="e">
        <f t="shared" ref="U19:AB19" si="4">U6+U10+U14+U18</f>
        <v>#REF!</v>
      </c>
      <c r="V19" s="23" t="e">
        <f t="shared" si="4"/>
        <v>#REF!</v>
      </c>
      <c r="W19" s="23" t="e">
        <f t="shared" si="4"/>
        <v>#REF!</v>
      </c>
      <c r="X19" s="23" t="e">
        <f t="shared" si="4"/>
        <v>#REF!</v>
      </c>
      <c r="Y19" s="23" t="e">
        <f t="shared" si="4"/>
        <v>#REF!</v>
      </c>
      <c r="Z19" s="24" t="e">
        <f t="shared" si="4"/>
        <v>#REF!</v>
      </c>
      <c r="AA19" s="24" t="e">
        <f t="shared" si="4"/>
        <v>#REF!</v>
      </c>
      <c r="AB19" s="24" t="e">
        <f t="shared" si="4"/>
        <v>#REF!</v>
      </c>
      <c r="AC19" s="20"/>
      <c r="AD19" s="22"/>
      <c r="AE19" s="20"/>
      <c r="AF19" s="22"/>
      <c r="AG19" s="20"/>
      <c r="AH19" s="25"/>
    </row>
    <row r="20" spans="2:34" s="4" customFormat="1" ht="24" customHeight="1" thickBot="1" x14ac:dyDescent="0.25">
      <c r="B20" s="1"/>
      <c r="E20" s="1"/>
      <c r="F20" s="1"/>
    </row>
    <row r="21" spans="2:34" ht="19.5" customHeight="1" thickBot="1" x14ac:dyDescent="0.35">
      <c r="B21" s="406" t="s">
        <v>36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8"/>
      <c r="N21" s="406" t="s">
        <v>36</v>
      </c>
      <c r="O21" s="407"/>
      <c r="P21" s="407"/>
      <c r="Q21" s="407"/>
      <c r="R21" s="407"/>
      <c r="S21" s="407"/>
      <c r="T21" s="407"/>
      <c r="U21" s="407"/>
      <c r="V21" s="407"/>
      <c r="W21" s="407"/>
      <c r="X21" s="408"/>
      <c r="Z21" s="395" t="s">
        <v>37</v>
      </c>
      <c r="AA21" s="396"/>
      <c r="AB21" s="396"/>
      <c r="AC21" s="396"/>
      <c r="AD21" s="396"/>
      <c r="AE21" s="396"/>
      <c r="AF21" s="396"/>
      <c r="AG21"/>
    </row>
    <row r="22" spans="2:34" ht="19.5" customHeight="1" thickBot="1" x14ac:dyDescent="0.35">
      <c r="B22" s="397" t="s">
        <v>38</v>
      </c>
      <c r="C22" s="399" t="s">
        <v>39</v>
      </c>
      <c r="D22" s="400"/>
      <c r="E22" s="403" t="s">
        <v>40</v>
      </c>
      <c r="F22" s="381" t="s">
        <v>41</v>
      </c>
      <c r="G22" s="382"/>
      <c r="H22" s="382"/>
      <c r="I22" s="382"/>
      <c r="J22" s="382"/>
      <c r="K22" s="382"/>
      <c r="L22" s="383"/>
      <c r="M22" s="38"/>
      <c r="N22" s="397" t="s">
        <v>38</v>
      </c>
      <c r="O22" s="399" t="s">
        <v>39</v>
      </c>
      <c r="P22" s="400"/>
      <c r="Q22" s="403" t="s">
        <v>40</v>
      </c>
      <c r="R22" s="381" t="s">
        <v>41</v>
      </c>
      <c r="S22" s="382"/>
      <c r="T22" s="382"/>
      <c r="U22" s="382"/>
      <c r="V22" s="382"/>
      <c r="W22" s="382"/>
      <c r="X22" s="383"/>
      <c r="Y22" s="39"/>
      <c r="Z22" s="405" t="s">
        <v>42</v>
      </c>
      <c r="AA22" s="405"/>
      <c r="AB22" s="405"/>
      <c r="AC22" s="405"/>
      <c r="AD22" s="405"/>
      <c r="AE22" s="405"/>
      <c r="AF22" s="405"/>
      <c r="AG22"/>
    </row>
    <row r="23" spans="2:34" ht="48" customHeight="1" thickBot="1" x14ac:dyDescent="0.35">
      <c r="B23" s="398"/>
      <c r="C23" s="401"/>
      <c r="D23" s="402"/>
      <c r="E23" s="404"/>
      <c r="F23" s="40" t="s">
        <v>43</v>
      </c>
      <c r="G23" s="40" t="s">
        <v>44</v>
      </c>
      <c r="H23" s="41" t="s">
        <v>45</v>
      </c>
      <c r="I23" s="41" t="s">
        <v>46</v>
      </c>
      <c r="J23" s="41" t="s">
        <v>47</v>
      </c>
      <c r="K23" s="41" t="s">
        <v>48</v>
      </c>
      <c r="L23" s="42" t="s">
        <v>49</v>
      </c>
      <c r="M23" s="38"/>
      <c r="N23" s="398"/>
      <c r="O23" s="401"/>
      <c r="P23" s="402"/>
      <c r="Q23" s="404"/>
      <c r="R23" s="40" t="s">
        <v>43</v>
      </c>
      <c r="S23" s="40" t="s">
        <v>44</v>
      </c>
      <c r="T23" s="41" t="s">
        <v>45</v>
      </c>
      <c r="U23" s="41" t="s">
        <v>46</v>
      </c>
      <c r="V23" s="41" t="s">
        <v>47</v>
      </c>
      <c r="W23" s="41" t="s">
        <v>48</v>
      </c>
      <c r="X23" s="42" t="s">
        <v>49</v>
      </c>
      <c r="Y23" s="39"/>
      <c r="Z23" s="405" t="s">
        <v>50</v>
      </c>
      <c r="AA23" s="405"/>
      <c r="AB23" s="405"/>
      <c r="AC23" s="405"/>
      <c r="AD23" s="405"/>
      <c r="AE23" s="405"/>
      <c r="AF23" s="405"/>
      <c r="AG23"/>
    </row>
    <row r="24" spans="2:34" ht="19.5" customHeight="1" x14ac:dyDescent="0.3">
      <c r="B24" s="37">
        <v>1</v>
      </c>
      <c r="C24" s="379">
        <v>2</v>
      </c>
      <c r="D24" s="380"/>
      <c r="E24" s="43">
        <v>3</v>
      </c>
      <c r="F24" s="44">
        <v>4</v>
      </c>
      <c r="G24" s="44">
        <v>5</v>
      </c>
      <c r="H24" s="45">
        <v>6</v>
      </c>
      <c r="I24" s="45">
        <v>7</v>
      </c>
      <c r="J24" s="45">
        <v>8</v>
      </c>
      <c r="K24" s="45">
        <v>9</v>
      </c>
      <c r="L24" s="46">
        <v>10</v>
      </c>
      <c r="M24" s="38"/>
      <c r="N24" s="37">
        <v>1</v>
      </c>
      <c r="O24" s="379">
        <v>2</v>
      </c>
      <c r="P24" s="380"/>
      <c r="Q24" s="43">
        <v>3</v>
      </c>
      <c r="R24" s="44">
        <v>4</v>
      </c>
      <c r="S24" s="44">
        <v>5</v>
      </c>
      <c r="T24" s="45">
        <v>6</v>
      </c>
      <c r="U24" s="45">
        <v>7</v>
      </c>
      <c r="V24" s="45">
        <v>8</v>
      </c>
      <c r="W24" s="45">
        <v>9</v>
      </c>
      <c r="X24" s="46">
        <v>10</v>
      </c>
      <c r="Y24" s="39"/>
      <c r="Z24" s="47"/>
      <c r="AA24"/>
      <c r="AB24"/>
      <c r="AC24"/>
      <c r="AD24"/>
      <c r="AE24"/>
      <c r="AF24"/>
      <c r="AG24" s="48"/>
    </row>
    <row r="25" spans="2:34" ht="48.75" customHeight="1" x14ac:dyDescent="0.3">
      <c r="B25" s="49">
        <v>1</v>
      </c>
      <c r="C25" s="387" t="s">
        <v>51</v>
      </c>
      <c r="D25" s="388"/>
      <c r="E25" s="50" t="s">
        <v>52</v>
      </c>
      <c r="F25" s="51">
        <f>F26+F30+F33+F37</f>
        <v>0</v>
      </c>
      <c r="G25" s="51">
        <f>G26+G30+G33+G37</f>
        <v>0</v>
      </c>
      <c r="H25" s="52">
        <f>I25+J25+K25+L25</f>
        <v>0</v>
      </c>
      <c r="I25" s="51">
        <f>I26+I30+I33+I37</f>
        <v>0</v>
      </c>
      <c r="J25" s="51">
        <f>J26+J30+J33+J37</f>
        <v>0</v>
      </c>
      <c r="K25" s="51">
        <f>K26+K30+K33+K37</f>
        <v>0</v>
      </c>
      <c r="L25" s="53">
        <f>L26+L30+L33+L37</f>
        <v>0</v>
      </c>
      <c r="M25" s="38"/>
      <c r="N25" s="49">
        <v>1</v>
      </c>
      <c r="O25" s="387" t="s">
        <v>51</v>
      </c>
      <c r="P25" s="388"/>
      <c r="Q25" s="50" t="s">
        <v>52</v>
      </c>
      <c r="R25" s="51">
        <f>R26+R30+R33+R37</f>
        <v>4391625</v>
      </c>
      <c r="S25" s="51">
        <f>S26+S30+S33+S37</f>
        <v>0</v>
      </c>
      <c r="T25" s="52">
        <f>U25+V25+W25+X25</f>
        <v>4391625</v>
      </c>
      <c r="U25" s="51">
        <f>U26+U30+U33+U37</f>
        <v>4391625</v>
      </c>
      <c r="V25" s="51">
        <f>V26+V30+V33+V37</f>
        <v>0</v>
      </c>
      <c r="W25" s="51">
        <f>W26+W30+W33+W37</f>
        <v>0</v>
      </c>
      <c r="X25" s="53">
        <f>X26+X30+X33+X37</f>
        <v>0</v>
      </c>
      <c r="Y25" s="39"/>
      <c r="Z25" s="54" t="s">
        <v>53</v>
      </c>
      <c r="AA25"/>
      <c r="AB25"/>
      <c r="AC25"/>
      <c r="AD25"/>
      <c r="AF25" s="54" t="s">
        <v>54</v>
      </c>
      <c r="AG25"/>
    </row>
    <row r="26" spans="2:34" ht="46.5" customHeight="1" x14ac:dyDescent="0.3">
      <c r="B26" s="55" t="s">
        <v>55</v>
      </c>
      <c r="C26" s="385" t="s">
        <v>56</v>
      </c>
      <c r="D26" s="386"/>
      <c r="E26" s="56" t="s">
        <v>52</v>
      </c>
      <c r="F26" s="57">
        <f t="shared" ref="F26:L26" si="5">F27+F28+F29</f>
        <v>0</v>
      </c>
      <c r="G26" s="57">
        <f t="shared" si="5"/>
        <v>0</v>
      </c>
      <c r="H26" s="58">
        <f t="shared" si="5"/>
        <v>0</v>
      </c>
      <c r="I26" s="57">
        <f t="shared" si="5"/>
        <v>0</v>
      </c>
      <c r="J26" s="57">
        <f t="shared" si="5"/>
        <v>0</v>
      </c>
      <c r="K26" s="57">
        <f t="shared" si="5"/>
        <v>0</v>
      </c>
      <c r="L26" s="59">
        <f t="shared" si="5"/>
        <v>0</v>
      </c>
      <c r="M26" s="38"/>
      <c r="N26" s="55" t="s">
        <v>55</v>
      </c>
      <c r="O26" s="385" t="s">
        <v>56</v>
      </c>
      <c r="P26" s="386"/>
      <c r="Q26" s="56" t="s">
        <v>52</v>
      </c>
      <c r="R26" s="57">
        <f t="shared" ref="R26:X26" si="6">R27+R28+R29</f>
        <v>4391625</v>
      </c>
      <c r="S26" s="57">
        <f t="shared" si="6"/>
        <v>0</v>
      </c>
      <c r="T26" s="58">
        <f t="shared" si="6"/>
        <v>4391625</v>
      </c>
      <c r="U26" s="57">
        <f t="shared" si="6"/>
        <v>4391625</v>
      </c>
      <c r="V26" s="57">
        <f t="shared" si="6"/>
        <v>0</v>
      </c>
      <c r="W26" s="57">
        <f t="shared" si="6"/>
        <v>0</v>
      </c>
      <c r="X26" s="59">
        <f t="shared" si="6"/>
        <v>0</v>
      </c>
      <c r="Y26" s="39"/>
      <c r="Z26" s="47"/>
      <c r="AA26"/>
      <c r="AB26"/>
      <c r="AC26"/>
      <c r="AD26"/>
      <c r="AE26"/>
      <c r="AF26"/>
      <c r="AG26"/>
    </row>
    <row r="27" spans="2:34" ht="49.5" customHeight="1" x14ac:dyDescent="0.25">
      <c r="B27" s="60" t="s">
        <v>57</v>
      </c>
      <c r="C27" s="377" t="s">
        <v>239</v>
      </c>
      <c r="D27" s="384"/>
      <c r="E27" s="61" t="s">
        <v>52</v>
      </c>
      <c r="F27" s="62"/>
      <c r="G27" s="62"/>
      <c r="H27" s="63">
        <f>F27+G27</f>
        <v>0</v>
      </c>
      <c r="I27" s="64">
        <f>H27</f>
        <v>0</v>
      </c>
      <c r="J27" s="62"/>
      <c r="K27" s="65"/>
      <c r="L27" s="66"/>
      <c r="M27" s="38"/>
      <c r="N27" s="60" t="s">
        <v>57</v>
      </c>
      <c r="O27" s="377" t="s">
        <v>239</v>
      </c>
      <c r="P27" s="384"/>
      <c r="Q27" s="61" t="s">
        <v>52</v>
      </c>
      <c r="R27" s="62">
        <v>4391625</v>
      </c>
      <c r="S27" s="62"/>
      <c r="T27" s="63">
        <f>R27+S27</f>
        <v>4391625</v>
      </c>
      <c r="U27" s="64">
        <f>T27</f>
        <v>4391625</v>
      </c>
      <c r="V27" s="62"/>
      <c r="W27" s="65"/>
      <c r="X27" s="66"/>
      <c r="Y27" s="39"/>
      <c r="Z27" s="437" t="s">
        <v>58</v>
      </c>
      <c r="AA27" s="438"/>
      <c r="AB27" s="438"/>
      <c r="AC27" s="438"/>
      <c r="AD27" s="438"/>
      <c r="AE27" s="438"/>
      <c r="AF27" s="438"/>
      <c r="AG27" s="438"/>
    </row>
    <row r="28" spans="2:34" ht="34.5" customHeight="1" x14ac:dyDescent="0.25">
      <c r="B28" s="60" t="s">
        <v>59</v>
      </c>
      <c r="C28" s="377" t="s">
        <v>60</v>
      </c>
      <c r="D28" s="384"/>
      <c r="E28" s="61" t="s">
        <v>52</v>
      </c>
      <c r="F28" s="62"/>
      <c r="G28" s="62"/>
      <c r="H28" s="63">
        <f>F28+G28</f>
        <v>0</v>
      </c>
      <c r="I28" s="62"/>
      <c r="J28" s="62"/>
      <c r="K28" s="65"/>
      <c r="L28" s="66"/>
      <c r="M28" s="38"/>
      <c r="N28" s="60" t="s">
        <v>59</v>
      </c>
      <c r="O28" s="377" t="s">
        <v>60</v>
      </c>
      <c r="P28" s="384"/>
      <c r="Q28" s="61" t="s">
        <v>52</v>
      </c>
      <c r="R28" s="62"/>
      <c r="S28" s="62"/>
      <c r="T28" s="63">
        <f>R28+S28</f>
        <v>0</v>
      </c>
      <c r="U28" s="62"/>
      <c r="V28" s="62"/>
      <c r="W28" s="65"/>
      <c r="X28" s="66"/>
      <c r="Y28" s="39"/>
      <c r="Z28" s="438"/>
      <c r="AA28" s="438"/>
      <c r="AB28" s="438"/>
      <c r="AC28" s="438"/>
      <c r="AD28" s="438"/>
      <c r="AE28" s="438"/>
      <c r="AF28" s="438"/>
      <c r="AG28" s="438"/>
    </row>
    <row r="29" spans="2:34" ht="36" customHeight="1" x14ac:dyDescent="0.25">
      <c r="B29" s="60" t="s">
        <v>61</v>
      </c>
      <c r="C29" s="377" t="s">
        <v>62</v>
      </c>
      <c r="D29" s="384"/>
      <c r="E29" s="61" t="s">
        <v>52</v>
      </c>
      <c r="F29" s="62"/>
      <c r="G29" s="62"/>
      <c r="H29" s="63">
        <f>F29+G29</f>
        <v>0</v>
      </c>
      <c r="I29" s="62"/>
      <c r="J29" s="62"/>
      <c r="K29" s="65"/>
      <c r="L29" s="66"/>
      <c r="M29" s="38"/>
      <c r="N29" s="60" t="s">
        <v>61</v>
      </c>
      <c r="O29" s="377" t="s">
        <v>62</v>
      </c>
      <c r="P29" s="384"/>
      <c r="Q29" s="61" t="s">
        <v>52</v>
      </c>
      <c r="R29" s="62"/>
      <c r="S29" s="62"/>
      <c r="T29" s="63">
        <f>R29+S29</f>
        <v>0</v>
      </c>
      <c r="U29" s="62"/>
      <c r="V29" s="62"/>
      <c r="W29" s="65"/>
      <c r="X29" s="66"/>
      <c r="Y29" s="39"/>
      <c r="Z29" s="438"/>
      <c r="AA29" s="438"/>
      <c r="AB29" s="438"/>
      <c r="AC29" s="438"/>
      <c r="AD29" s="438"/>
      <c r="AE29" s="438"/>
      <c r="AF29" s="438"/>
      <c r="AG29" s="438"/>
    </row>
    <row r="30" spans="2:34" ht="33.75" customHeight="1" x14ac:dyDescent="0.25">
      <c r="B30" s="55" t="s">
        <v>63</v>
      </c>
      <c r="C30" s="385" t="s">
        <v>64</v>
      </c>
      <c r="D30" s="386"/>
      <c r="E30" s="56" t="s">
        <v>52</v>
      </c>
      <c r="F30" s="57">
        <f t="shared" ref="F30:L30" si="7">F31+F32</f>
        <v>0</v>
      </c>
      <c r="G30" s="57">
        <f t="shared" si="7"/>
        <v>0</v>
      </c>
      <c r="H30" s="58">
        <f t="shared" si="7"/>
        <v>0</v>
      </c>
      <c r="I30" s="57">
        <f t="shared" si="7"/>
        <v>0</v>
      </c>
      <c r="J30" s="57">
        <f t="shared" si="7"/>
        <v>0</v>
      </c>
      <c r="K30" s="57">
        <f t="shared" si="7"/>
        <v>0</v>
      </c>
      <c r="L30" s="59">
        <f t="shared" si="7"/>
        <v>0</v>
      </c>
      <c r="M30" s="38"/>
      <c r="N30" s="55" t="s">
        <v>63</v>
      </c>
      <c r="O30" s="385" t="s">
        <v>64</v>
      </c>
      <c r="P30" s="386"/>
      <c r="Q30" s="56" t="s">
        <v>52</v>
      </c>
      <c r="R30" s="57">
        <f t="shared" ref="R30:X30" si="8">R31+R32</f>
        <v>0</v>
      </c>
      <c r="S30" s="57">
        <f t="shared" si="8"/>
        <v>0</v>
      </c>
      <c r="T30" s="58">
        <f t="shared" si="8"/>
        <v>0</v>
      </c>
      <c r="U30" s="57">
        <f t="shared" si="8"/>
        <v>0</v>
      </c>
      <c r="V30" s="57">
        <f t="shared" si="8"/>
        <v>0</v>
      </c>
      <c r="W30" s="57">
        <f t="shared" si="8"/>
        <v>0</v>
      </c>
      <c r="X30" s="59">
        <f t="shared" si="8"/>
        <v>0</v>
      </c>
      <c r="Y30" s="39"/>
      <c r="Z30" s="438"/>
      <c r="AA30" s="438"/>
      <c r="AB30" s="438"/>
      <c r="AC30" s="438"/>
      <c r="AD30" s="438"/>
      <c r="AE30" s="438"/>
      <c r="AF30" s="438"/>
      <c r="AG30" s="438"/>
    </row>
    <row r="31" spans="2:34" ht="45" customHeight="1" thickBot="1" x14ac:dyDescent="0.3">
      <c r="B31" s="60" t="s">
        <v>65</v>
      </c>
      <c r="C31" s="377" t="s">
        <v>66</v>
      </c>
      <c r="D31" s="384"/>
      <c r="E31" s="61" t="s">
        <v>52</v>
      </c>
      <c r="F31" s="62"/>
      <c r="G31" s="62"/>
      <c r="H31" s="63">
        <f>F31+G31</f>
        <v>0</v>
      </c>
      <c r="I31" s="62"/>
      <c r="J31" s="62"/>
      <c r="K31" s="65"/>
      <c r="L31" s="66"/>
      <c r="M31" s="38"/>
      <c r="N31" s="60" t="s">
        <v>65</v>
      </c>
      <c r="O31" s="377" t="s">
        <v>66</v>
      </c>
      <c r="P31" s="384"/>
      <c r="Q31" s="61" t="s">
        <v>52</v>
      </c>
      <c r="R31" s="62"/>
      <c r="S31" s="62"/>
      <c r="T31" s="63">
        <f>R31+S31</f>
        <v>0</v>
      </c>
      <c r="U31" s="62"/>
      <c r="V31" s="62"/>
      <c r="W31" s="65"/>
      <c r="X31" s="66"/>
      <c r="Y31" s="39"/>
      <c r="Z31" s="438"/>
      <c r="AA31" s="438"/>
      <c r="AB31" s="438"/>
      <c r="AC31" s="438"/>
      <c r="AD31" s="438"/>
      <c r="AE31" s="438"/>
      <c r="AF31" s="438"/>
      <c r="AG31" s="438"/>
    </row>
    <row r="32" spans="2:34" ht="56.25" customHeight="1" thickBot="1" x14ac:dyDescent="0.3">
      <c r="B32" s="60" t="s">
        <v>67</v>
      </c>
      <c r="C32" s="377" t="s">
        <v>68</v>
      </c>
      <c r="D32" s="384"/>
      <c r="E32" s="61" t="s">
        <v>52</v>
      </c>
      <c r="F32" s="62"/>
      <c r="G32" s="62"/>
      <c r="H32" s="63">
        <f>F32+G32</f>
        <v>0</v>
      </c>
      <c r="I32" s="62"/>
      <c r="J32" s="62"/>
      <c r="K32" s="65"/>
      <c r="L32" s="66"/>
      <c r="M32" s="38"/>
      <c r="N32" s="60" t="s">
        <v>67</v>
      </c>
      <c r="O32" s="377" t="s">
        <v>68</v>
      </c>
      <c r="P32" s="384"/>
      <c r="Q32" s="61" t="s">
        <v>52</v>
      </c>
      <c r="R32" s="62"/>
      <c r="S32" s="62"/>
      <c r="T32" s="63">
        <f>R32+S32</f>
        <v>0</v>
      </c>
      <c r="U32" s="62"/>
      <c r="V32" s="62"/>
      <c r="W32" s="65"/>
      <c r="X32" s="66"/>
      <c r="Y32" s="39"/>
      <c r="Z32" s="435" t="s">
        <v>69</v>
      </c>
      <c r="AA32" s="435"/>
      <c r="AB32" s="435"/>
      <c r="AC32" s="436"/>
      <c r="AD32" s="67">
        <f>T69</f>
        <v>53253</v>
      </c>
      <c r="AE32" s="68" t="s">
        <v>70</v>
      </c>
      <c r="AF32" s="69" t="s">
        <v>71</v>
      </c>
      <c r="AG32" s="70"/>
    </row>
    <row r="33" spans="2:33" ht="38.25" customHeight="1" thickBot="1" x14ac:dyDescent="0.35">
      <c r="B33" s="55" t="s">
        <v>72</v>
      </c>
      <c r="C33" s="389" t="s">
        <v>73</v>
      </c>
      <c r="D33" s="390"/>
      <c r="E33" s="56" t="s">
        <v>52</v>
      </c>
      <c r="F33" s="57">
        <f t="shared" ref="F33:L33" si="9">F34+F35+F36</f>
        <v>0</v>
      </c>
      <c r="G33" s="57">
        <f t="shared" si="9"/>
        <v>0</v>
      </c>
      <c r="H33" s="58">
        <f t="shared" si="9"/>
        <v>0</v>
      </c>
      <c r="I33" s="57">
        <f t="shared" si="9"/>
        <v>0</v>
      </c>
      <c r="J33" s="57">
        <f t="shared" si="9"/>
        <v>0</v>
      </c>
      <c r="K33" s="57">
        <f t="shared" si="9"/>
        <v>0</v>
      </c>
      <c r="L33" s="59">
        <f t="shared" si="9"/>
        <v>0</v>
      </c>
      <c r="M33" s="38"/>
      <c r="N33" s="55" t="s">
        <v>72</v>
      </c>
      <c r="O33" s="389" t="s">
        <v>73</v>
      </c>
      <c r="P33" s="390"/>
      <c r="Q33" s="56" t="s">
        <v>52</v>
      </c>
      <c r="R33" s="57">
        <f t="shared" ref="R33:X33" si="10">R34+R35+R36</f>
        <v>0</v>
      </c>
      <c r="S33" s="57">
        <f t="shared" si="10"/>
        <v>0</v>
      </c>
      <c r="T33" s="58">
        <f t="shared" si="10"/>
        <v>0</v>
      </c>
      <c r="U33" s="57">
        <f t="shared" si="10"/>
        <v>0</v>
      </c>
      <c r="V33" s="57">
        <f t="shared" si="10"/>
        <v>0</v>
      </c>
      <c r="W33" s="57">
        <f t="shared" si="10"/>
        <v>0</v>
      </c>
      <c r="X33" s="59">
        <f t="shared" si="10"/>
        <v>0</v>
      </c>
      <c r="Y33" s="39"/>
      <c r="Z33" s="435" t="s">
        <v>74</v>
      </c>
      <c r="AA33" s="435"/>
      <c r="AB33" s="435"/>
      <c r="AC33" s="435"/>
      <c r="AD33" s="71" t="s">
        <v>75</v>
      </c>
      <c r="AE33" s="68" t="s">
        <v>70</v>
      </c>
      <c r="AF33" s="72">
        <v>0.66947000000000001</v>
      </c>
      <c r="AG33" s="73"/>
    </row>
    <row r="34" spans="2:33" ht="41.25" customHeight="1" x14ac:dyDescent="0.25">
      <c r="B34" s="60" t="s">
        <v>76</v>
      </c>
      <c r="C34" s="377" t="s">
        <v>77</v>
      </c>
      <c r="D34" s="378"/>
      <c r="E34" s="61" t="s">
        <v>52</v>
      </c>
      <c r="F34" s="62"/>
      <c r="G34" s="62"/>
      <c r="H34" s="63">
        <f>F34+G34</f>
        <v>0</v>
      </c>
      <c r="I34" s="62"/>
      <c r="J34" s="62"/>
      <c r="K34" s="65"/>
      <c r="L34" s="66"/>
      <c r="M34" s="38"/>
      <c r="N34" s="60" t="s">
        <v>76</v>
      </c>
      <c r="O34" s="377" t="s">
        <v>77</v>
      </c>
      <c r="P34" s="378"/>
      <c r="Q34" s="61" t="s">
        <v>52</v>
      </c>
      <c r="R34" s="62"/>
      <c r="S34" s="62"/>
      <c r="T34" s="63">
        <f>R34+S34</f>
        <v>0</v>
      </c>
      <c r="U34" s="62"/>
      <c r="V34" s="62"/>
      <c r="W34" s="65"/>
      <c r="X34" s="66"/>
      <c r="Y34" s="39"/>
      <c r="Z34" s="435" t="s">
        <v>78</v>
      </c>
      <c r="AA34" s="435"/>
      <c r="AB34" s="435"/>
      <c r="AC34" s="435"/>
      <c r="AD34" s="71" t="s">
        <v>79</v>
      </c>
      <c r="AE34" s="68" t="s">
        <v>70</v>
      </c>
      <c r="AF34" s="74"/>
      <c r="AG34"/>
    </row>
    <row r="35" spans="2:33" ht="35.25" customHeight="1" thickBot="1" x14ac:dyDescent="0.3">
      <c r="B35" s="60" t="s">
        <v>80</v>
      </c>
      <c r="C35" s="377" t="s">
        <v>81</v>
      </c>
      <c r="D35" s="378"/>
      <c r="E35" s="61" t="s">
        <v>52</v>
      </c>
      <c r="F35" s="62"/>
      <c r="G35" s="62"/>
      <c r="H35" s="63">
        <f>F35+G35</f>
        <v>0</v>
      </c>
      <c r="I35" s="62"/>
      <c r="J35" s="62"/>
      <c r="K35" s="65"/>
      <c r="L35" s="66"/>
      <c r="M35" s="38"/>
      <c r="N35" s="60" t="s">
        <v>80</v>
      </c>
      <c r="O35" s="377" t="s">
        <v>81</v>
      </c>
      <c r="P35" s="378"/>
      <c r="Q35" s="61" t="s">
        <v>52</v>
      </c>
      <c r="R35" s="62"/>
      <c r="S35" s="62"/>
      <c r="T35" s="63">
        <f>R35+S35</f>
        <v>0</v>
      </c>
      <c r="U35" s="62"/>
      <c r="V35" s="62"/>
      <c r="W35" s="65"/>
      <c r="X35" s="66"/>
      <c r="Y35" s="39"/>
      <c r="Z35" s="74"/>
      <c r="AA35" s="74"/>
      <c r="AB35" s="74"/>
      <c r="AC35" s="74"/>
      <c r="AD35" s="74"/>
      <c r="AE35" s="74"/>
      <c r="AF35" s="74"/>
      <c r="AG35"/>
    </row>
    <row r="36" spans="2:33" ht="57" customHeight="1" thickBot="1" x14ac:dyDescent="0.3">
      <c r="B36" s="60" t="s">
        <v>82</v>
      </c>
      <c r="C36" s="377" t="s">
        <v>83</v>
      </c>
      <c r="D36" s="384"/>
      <c r="E36" s="61" t="s">
        <v>52</v>
      </c>
      <c r="F36" s="62"/>
      <c r="G36" s="62"/>
      <c r="H36" s="63">
        <f>F36+G36</f>
        <v>0</v>
      </c>
      <c r="I36" s="62"/>
      <c r="J36" s="62"/>
      <c r="K36" s="65"/>
      <c r="L36" s="66"/>
      <c r="M36" s="38"/>
      <c r="N36" s="60" t="s">
        <v>82</v>
      </c>
      <c r="O36" s="377" t="s">
        <v>83</v>
      </c>
      <c r="P36" s="384"/>
      <c r="Q36" s="61" t="s">
        <v>52</v>
      </c>
      <c r="R36" s="62"/>
      <c r="S36" s="62"/>
      <c r="T36" s="63">
        <f>R36+S36</f>
        <v>0</v>
      </c>
      <c r="U36" s="62"/>
      <c r="V36" s="62"/>
      <c r="W36" s="65"/>
      <c r="X36" s="66"/>
      <c r="Y36" s="39"/>
      <c r="Z36" s="75" t="s">
        <v>84</v>
      </c>
      <c r="AA36" s="75" t="s">
        <v>85</v>
      </c>
      <c r="AB36" s="76" t="s">
        <v>86</v>
      </c>
      <c r="AC36" s="76" t="s">
        <v>87</v>
      </c>
      <c r="AD36" s="76" t="s">
        <v>88</v>
      </c>
      <c r="AE36" s="76" t="s">
        <v>89</v>
      </c>
      <c r="AF36" s="76" t="s">
        <v>90</v>
      </c>
      <c r="AG36"/>
    </row>
    <row r="37" spans="2:33" ht="37.5" customHeight="1" x14ac:dyDescent="0.25">
      <c r="B37" s="55" t="s">
        <v>91</v>
      </c>
      <c r="C37" s="385" t="s">
        <v>92</v>
      </c>
      <c r="D37" s="386"/>
      <c r="E37" s="56" t="s">
        <v>52</v>
      </c>
      <c r="F37" s="57">
        <f t="shared" ref="F37:L37" si="11">F38+F39</f>
        <v>0</v>
      </c>
      <c r="G37" s="57">
        <f t="shared" si="11"/>
        <v>0</v>
      </c>
      <c r="H37" s="58">
        <f t="shared" si="11"/>
        <v>0</v>
      </c>
      <c r="I37" s="57">
        <f t="shared" si="11"/>
        <v>0</v>
      </c>
      <c r="J37" s="57">
        <f t="shared" si="11"/>
        <v>0</v>
      </c>
      <c r="K37" s="57">
        <f t="shared" si="11"/>
        <v>0</v>
      </c>
      <c r="L37" s="59">
        <f t="shared" si="11"/>
        <v>0</v>
      </c>
      <c r="M37" s="38"/>
      <c r="N37" s="55" t="s">
        <v>91</v>
      </c>
      <c r="O37" s="385" t="s">
        <v>92</v>
      </c>
      <c r="P37" s="386"/>
      <c r="Q37" s="56" t="s">
        <v>52</v>
      </c>
      <c r="R37" s="57">
        <f t="shared" ref="R37:X37" si="12">R38+R39</f>
        <v>0</v>
      </c>
      <c r="S37" s="57">
        <f t="shared" si="12"/>
        <v>0</v>
      </c>
      <c r="T37" s="58">
        <f t="shared" si="12"/>
        <v>0</v>
      </c>
      <c r="U37" s="57">
        <f t="shared" si="12"/>
        <v>0</v>
      </c>
      <c r="V37" s="57">
        <f t="shared" si="12"/>
        <v>0</v>
      </c>
      <c r="W37" s="57">
        <f t="shared" si="12"/>
        <v>0</v>
      </c>
      <c r="X37" s="59">
        <f t="shared" si="12"/>
        <v>0</v>
      </c>
      <c r="Y37" s="39"/>
      <c r="Z37" s="439">
        <v>1</v>
      </c>
      <c r="AA37" s="443" t="s">
        <v>93</v>
      </c>
      <c r="AB37" s="78">
        <f>ROUND(AD32*AF33,0)</f>
        <v>35651</v>
      </c>
      <c r="AC37" s="79">
        <v>0.92588999999999999</v>
      </c>
      <c r="AD37" s="445">
        <f>ROUND(AB37*AC37,2)</f>
        <v>33008.9</v>
      </c>
      <c r="AE37" s="445">
        <f>ROUND(AD37*18/100,2)</f>
        <v>5941.6</v>
      </c>
      <c r="AF37" s="445">
        <f>AD37+AE37</f>
        <v>38950.5</v>
      </c>
      <c r="AG37"/>
    </row>
    <row r="38" spans="2:33" ht="38.25" customHeight="1" thickBot="1" x14ac:dyDescent="0.3">
      <c r="B38" s="81" t="s">
        <v>94</v>
      </c>
      <c r="C38" s="377" t="s">
        <v>95</v>
      </c>
      <c r="D38" s="384"/>
      <c r="E38" s="61" t="s">
        <v>52</v>
      </c>
      <c r="F38" s="62"/>
      <c r="G38" s="62"/>
      <c r="H38" s="63">
        <f>F38+G38</f>
        <v>0</v>
      </c>
      <c r="I38" s="62"/>
      <c r="J38" s="62"/>
      <c r="K38" s="65"/>
      <c r="L38" s="66"/>
      <c r="M38" s="38"/>
      <c r="N38" s="81" t="s">
        <v>94</v>
      </c>
      <c r="O38" s="377" t="s">
        <v>95</v>
      </c>
      <c r="P38" s="384"/>
      <c r="Q38" s="61" t="s">
        <v>52</v>
      </c>
      <c r="R38" s="62"/>
      <c r="S38" s="62"/>
      <c r="T38" s="63">
        <f>R38+S38</f>
        <v>0</v>
      </c>
      <c r="U38" s="62"/>
      <c r="V38" s="62"/>
      <c r="W38" s="65"/>
      <c r="X38" s="66"/>
      <c r="Y38" s="39"/>
      <c r="Z38" s="440"/>
      <c r="AA38" s="449"/>
      <c r="AB38" s="82"/>
      <c r="AC38" s="83"/>
      <c r="AD38" s="449"/>
      <c r="AE38" s="449"/>
      <c r="AF38" s="449"/>
      <c r="AG38"/>
    </row>
    <row r="39" spans="2:33" ht="29.25" customHeight="1" x14ac:dyDescent="0.25">
      <c r="B39" s="81" t="s">
        <v>96</v>
      </c>
      <c r="C39" s="377" t="s">
        <v>97</v>
      </c>
      <c r="D39" s="384"/>
      <c r="E39" s="61" t="s">
        <v>52</v>
      </c>
      <c r="F39" s="62"/>
      <c r="G39" s="62"/>
      <c r="H39" s="63">
        <f>F39+G39</f>
        <v>0</v>
      </c>
      <c r="I39" s="62"/>
      <c r="J39" s="62"/>
      <c r="K39" s="65"/>
      <c r="L39" s="66"/>
      <c r="M39" s="38"/>
      <c r="N39" s="81" t="s">
        <v>96</v>
      </c>
      <c r="O39" s="377" t="s">
        <v>97</v>
      </c>
      <c r="P39" s="384"/>
      <c r="Q39" s="61" t="s">
        <v>52</v>
      </c>
      <c r="R39" s="62"/>
      <c r="S39" s="62"/>
      <c r="T39" s="63">
        <f>R39+S39</f>
        <v>0</v>
      </c>
      <c r="U39" s="62"/>
      <c r="V39" s="62"/>
      <c r="W39" s="65"/>
      <c r="X39" s="66"/>
      <c r="Y39" s="39"/>
      <c r="Z39" s="441">
        <v>2</v>
      </c>
      <c r="AA39" s="443" t="s">
        <v>98</v>
      </c>
      <c r="AB39" s="78">
        <f>ROUND(AD32-AB37,0)</f>
        <v>17602</v>
      </c>
      <c r="AC39" s="79">
        <v>1.4368300000000001</v>
      </c>
      <c r="AD39" s="445">
        <f>ROUND(AB39*AC39,2)</f>
        <v>25291.08</v>
      </c>
      <c r="AE39" s="445">
        <f>ROUND(AD39*18/100,2)</f>
        <v>4552.3900000000003</v>
      </c>
      <c r="AF39" s="445">
        <f>AD39+AE39</f>
        <v>29843.47</v>
      </c>
      <c r="AG39"/>
    </row>
    <row r="40" spans="2:33" ht="53.25" customHeight="1" thickBot="1" x14ac:dyDescent="0.3">
      <c r="B40" s="49" t="s">
        <v>99</v>
      </c>
      <c r="C40" s="373" t="s">
        <v>100</v>
      </c>
      <c r="D40" s="374"/>
      <c r="E40" s="85" t="s">
        <v>52</v>
      </c>
      <c r="F40" s="86">
        <f t="shared" ref="F40:L40" si="13">F41+F62+F67+F68</f>
        <v>0</v>
      </c>
      <c r="G40" s="86">
        <f t="shared" si="13"/>
        <v>0</v>
      </c>
      <c r="H40" s="86">
        <f t="shared" si="13"/>
        <v>0</v>
      </c>
      <c r="I40" s="86">
        <f t="shared" si="13"/>
        <v>0</v>
      </c>
      <c r="J40" s="86">
        <f t="shared" si="13"/>
        <v>0</v>
      </c>
      <c r="K40" s="86">
        <f t="shared" si="13"/>
        <v>0</v>
      </c>
      <c r="L40" s="86">
        <f t="shared" si="13"/>
        <v>0</v>
      </c>
      <c r="M40" s="38"/>
      <c r="N40" s="49" t="s">
        <v>99</v>
      </c>
      <c r="O40" s="373" t="s">
        <v>100</v>
      </c>
      <c r="P40" s="374"/>
      <c r="Q40" s="85" t="s">
        <v>52</v>
      </c>
      <c r="R40" s="86">
        <f t="shared" ref="R40:X40" si="14">R41+R62+R67+R68</f>
        <v>4338372</v>
      </c>
      <c r="S40" s="86">
        <f t="shared" si="14"/>
        <v>0</v>
      </c>
      <c r="T40" s="86">
        <f t="shared" si="14"/>
        <v>4338372</v>
      </c>
      <c r="U40" s="86">
        <f t="shared" si="14"/>
        <v>0</v>
      </c>
      <c r="V40" s="86">
        <f t="shared" si="14"/>
        <v>0</v>
      </c>
      <c r="W40" s="86">
        <f t="shared" si="14"/>
        <v>3640736</v>
      </c>
      <c r="X40" s="86">
        <f t="shared" si="14"/>
        <v>697636</v>
      </c>
      <c r="Y40" s="39"/>
      <c r="Z40" s="442"/>
      <c r="AA40" s="444"/>
      <c r="AB40" s="82"/>
      <c r="AC40" s="87"/>
      <c r="AD40" s="450"/>
      <c r="AE40" s="450"/>
      <c r="AF40" s="450"/>
      <c r="AG40"/>
    </row>
    <row r="41" spans="2:33" ht="32.25" customHeight="1" x14ac:dyDescent="0.3">
      <c r="B41" s="55" t="s">
        <v>101</v>
      </c>
      <c r="C41" s="375" t="s">
        <v>102</v>
      </c>
      <c r="D41" s="376"/>
      <c r="E41" s="88" t="s">
        <v>52</v>
      </c>
      <c r="F41" s="89">
        <f t="shared" ref="F41:L41" si="15">F42+F44+F61</f>
        <v>0</v>
      </c>
      <c r="G41" s="90">
        <f t="shared" si="15"/>
        <v>0</v>
      </c>
      <c r="H41" s="90">
        <f t="shared" si="15"/>
        <v>0</v>
      </c>
      <c r="I41" s="90">
        <f t="shared" si="15"/>
        <v>0</v>
      </c>
      <c r="J41" s="90">
        <f t="shared" si="15"/>
        <v>0</v>
      </c>
      <c r="K41" s="90">
        <f t="shared" si="15"/>
        <v>0</v>
      </c>
      <c r="L41" s="90">
        <f t="shared" si="15"/>
        <v>0</v>
      </c>
      <c r="M41" s="38"/>
      <c r="N41" s="55" t="s">
        <v>101</v>
      </c>
      <c r="O41" s="375" t="s">
        <v>102</v>
      </c>
      <c r="P41" s="376"/>
      <c r="Q41" s="88" t="s">
        <v>52</v>
      </c>
      <c r="R41" s="89">
        <f t="shared" ref="R41:X41" si="16">R42+R44+R61</f>
        <v>4093412</v>
      </c>
      <c r="S41" s="90">
        <f t="shared" si="16"/>
        <v>0</v>
      </c>
      <c r="T41" s="90">
        <f t="shared" si="16"/>
        <v>4093412</v>
      </c>
      <c r="U41" s="90">
        <f t="shared" si="16"/>
        <v>0</v>
      </c>
      <c r="V41" s="90">
        <f t="shared" si="16"/>
        <v>0</v>
      </c>
      <c r="W41" s="90">
        <f t="shared" si="16"/>
        <v>3395776</v>
      </c>
      <c r="X41" s="90">
        <f t="shared" si="16"/>
        <v>697636</v>
      </c>
      <c r="Y41" s="91"/>
      <c r="Z41" s="439">
        <v>3</v>
      </c>
      <c r="AA41" s="443" t="s">
        <v>103</v>
      </c>
      <c r="AB41" s="78">
        <f>AB37+AB39</f>
        <v>53253</v>
      </c>
      <c r="AC41" s="80"/>
      <c r="AD41" s="445">
        <f>AD37+AD39</f>
        <v>58299.98</v>
      </c>
      <c r="AE41" s="445">
        <f>AE37+AE39</f>
        <v>10493.990000000002</v>
      </c>
      <c r="AF41" s="445">
        <f>AF37+AF39</f>
        <v>68793.97</v>
      </c>
      <c r="AG41"/>
    </row>
    <row r="42" spans="2:33" ht="34.5" customHeight="1" thickBot="1" x14ac:dyDescent="0.35">
      <c r="B42" s="92" t="s">
        <v>104</v>
      </c>
      <c r="C42" s="428" t="s">
        <v>105</v>
      </c>
      <c r="D42" s="429"/>
      <c r="E42" s="93" t="s">
        <v>52</v>
      </c>
      <c r="F42" s="94">
        <f>H42-G42</f>
        <v>0</v>
      </c>
      <c r="G42" s="95"/>
      <c r="H42" s="94">
        <f>I42+J42+K42+L42</f>
        <v>0</v>
      </c>
      <c r="I42" s="95"/>
      <c r="J42" s="95"/>
      <c r="K42" s="96"/>
      <c r="L42" s="97"/>
      <c r="M42" s="98"/>
      <c r="N42" s="92" t="s">
        <v>104</v>
      </c>
      <c r="O42" s="428" t="s">
        <v>105</v>
      </c>
      <c r="P42" s="429"/>
      <c r="Q42" s="93" t="s">
        <v>52</v>
      </c>
      <c r="R42" s="94">
        <f>T42-S42</f>
        <v>0</v>
      </c>
      <c r="S42" s="95"/>
      <c r="T42" s="94">
        <f>U42+V42+W42+X42</f>
        <v>0</v>
      </c>
      <c r="U42" s="95"/>
      <c r="V42" s="95"/>
      <c r="W42" s="96"/>
      <c r="X42" s="97"/>
      <c r="Y42" s="99"/>
      <c r="Z42" s="447"/>
      <c r="AA42" s="444"/>
      <c r="AB42" s="100"/>
      <c r="AC42" s="101"/>
      <c r="AD42" s="446"/>
      <c r="AE42" s="446"/>
      <c r="AF42" s="446"/>
      <c r="AG42"/>
    </row>
    <row r="43" spans="2:33" ht="36.75" customHeight="1" thickBot="1" x14ac:dyDescent="0.35">
      <c r="B43" s="102" t="s">
        <v>106</v>
      </c>
      <c r="C43" s="409" t="s">
        <v>107</v>
      </c>
      <c r="D43" s="410"/>
      <c r="E43" s="103" t="s">
        <v>52</v>
      </c>
      <c r="F43" s="65">
        <f>H43-G43</f>
        <v>0</v>
      </c>
      <c r="G43" s="104"/>
      <c r="H43" s="63">
        <f>I43+J43+K43+L43</f>
        <v>0</v>
      </c>
      <c r="I43" s="104"/>
      <c r="J43" s="104"/>
      <c r="K43" s="105"/>
      <c r="L43" s="106"/>
      <c r="M43" s="98"/>
      <c r="N43" s="102" t="s">
        <v>106</v>
      </c>
      <c r="O43" s="409" t="s">
        <v>107</v>
      </c>
      <c r="P43" s="410"/>
      <c r="Q43" s="103" t="s">
        <v>52</v>
      </c>
      <c r="R43" s="65">
        <f>T43-S43</f>
        <v>0</v>
      </c>
      <c r="S43" s="104"/>
      <c r="T43" s="63">
        <f>U43+V43+W43+X43</f>
        <v>0</v>
      </c>
      <c r="U43" s="104"/>
      <c r="V43" s="104"/>
      <c r="W43" s="105"/>
      <c r="X43" s="106"/>
      <c r="Y43" s="99"/>
      <c r="Z43" s="107"/>
      <c r="AA43" s="108" t="s">
        <v>108</v>
      </c>
      <c r="AB43" s="107"/>
      <c r="AC43" s="107"/>
      <c r="AD43" s="107"/>
      <c r="AE43" s="107"/>
      <c r="AF43"/>
      <c r="AG43"/>
    </row>
    <row r="44" spans="2:33" s="117" customFormat="1" ht="57" customHeight="1" x14ac:dyDescent="0.3">
      <c r="B44" s="55" t="s">
        <v>109</v>
      </c>
      <c r="C44" s="411" t="s">
        <v>110</v>
      </c>
      <c r="D44" s="420"/>
      <c r="E44" s="88" t="s">
        <v>52</v>
      </c>
      <c r="F44" s="57">
        <f>F45+F50+F55+F59+F60</f>
        <v>0</v>
      </c>
      <c r="G44" s="57">
        <f>G45+G50+G55+G59+G60</f>
        <v>0</v>
      </c>
      <c r="H44" s="109">
        <f>I44+J44+K44+L44</f>
        <v>0</v>
      </c>
      <c r="I44" s="109">
        <f>I45+I50+I55+I59+I60</f>
        <v>0</v>
      </c>
      <c r="J44" s="109">
        <f>J45+J50+J55+J59+J60</f>
        <v>0</v>
      </c>
      <c r="K44" s="109">
        <f>K45+K50+K55+K59+K60</f>
        <v>0</v>
      </c>
      <c r="L44" s="110">
        <f>L45+L50+L55+L59+L60</f>
        <v>0</v>
      </c>
      <c r="M44" s="98"/>
      <c r="N44" s="55" t="s">
        <v>109</v>
      </c>
      <c r="O44" s="411" t="s">
        <v>110</v>
      </c>
      <c r="P44" s="420"/>
      <c r="Q44" s="88" t="s">
        <v>52</v>
      </c>
      <c r="R44" s="57">
        <f>R45+R50+R55+R59+R60</f>
        <v>4093412</v>
      </c>
      <c r="S44" s="57">
        <f>S45+S50+S55+S59+S60</f>
        <v>0</v>
      </c>
      <c r="T44" s="109">
        <f>U44+V44+W44+X44</f>
        <v>4093412</v>
      </c>
      <c r="U44" s="109">
        <f>U45+U50+U55+U59+U60</f>
        <v>0</v>
      </c>
      <c r="V44" s="109">
        <f>V45+V50+V55+V59+V60</f>
        <v>0</v>
      </c>
      <c r="W44" s="109">
        <f>W45+W50+W55+W59+W60</f>
        <v>3395776</v>
      </c>
      <c r="X44" s="110">
        <f>X45+X50+X55+X59+X60</f>
        <v>697636</v>
      </c>
      <c r="Y44" s="111"/>
      <c r="Z44" s="77">
        <v>4</v>
      </c>
      <c r="AA44" s="112" t="s">
        <v>111</v>
      </c>
      <c r="AB44" s="113"/>
      <c r="AC44" s="114" t="s">
        <v>112</v>
      </c>
      <c r="AD44" s="115">
        <v>131794.98000000001</v>
      </c>
      <c r="AE44" s="116"/>
      <c r="AF44"/>
      <c r="AG44"/>
    </row>
    <row r="45" spans="2:33" ht="55.5" customHeight="1" x14ac:dyDescent="0.3">
      <c r="B45" s="55" t="s">
        <v>113</v>
      </c>
      <c r="C45" s="411" t="s">
        <v>114</v>
      </c>
      <c r="D45" s="420"/>
      <c r="E45" s="56" t="s">
        <v>52</v>
      </c>
      <c r="F45" s="58">
        <f t="shared" ref="F45:L45" si="17">F46+F47+F48</f>
        <v>0</v>
      </c>
      <c r="G45" s="58">
        <f t="shared" si="17"/>
        <v>0</v>
      </c>
      <c r="H45" s="58">
        <f t="shared" si="17"/>
        <v>0</v>
      </c>
      <c r="I45" s="58">
        <f t="shared" si="17"/>
        <v>0</v>
      </c>
      <c r="J45" s="58">
        <f t="shared" si="17"/>
        <v>0</v>
      </c>
      <c r="K45" s="58">
        <f t="shared" si="17"/>
        <v>0</v>
      </c>
      <c r="L45" s="58">
        <f t="shared" si="17"/>
        <v>0</v>
      </c>
      <c r="M45" s="118"/>
      <c r="N45" s="55" t="s">
        <v>113</v>
      </c>
      <c r="O45" s="411" t="s">
        <v>114</v>
      </c>
      <c r="P45" s="420"/>
      <c r="Q45" s="56" t="s">
        <v>52</v>
      </c>
      <c r="R45" s="58">
        <f t="shared" ref="R45:X45" si="18">R46+R47+R48</f>
        <v>4093412</v>
      </c>
      <c r="S45" s="58">
        <f t="shared" si="18"/>
        <v>0</v>
      </c>
      <c r="T45" s="58">
        <f t="shared" si="18"/>
        <v>4093412</v>
      </c>
      <c r="U45" s="58">
        <f t="shared" si="18"/>
        <v>0</v>
      </c>
      <c r="V45" s="58">
        <f t="shared" si="18"/>
        <v>0</v>
      </c>
      <c r="W45" s="58">
        <f t="shared" si="18"/>
        <v>3395776</v>
      </c>
      <c r="X45" s="58">
        <f t="shared" si="18"/>
        <v>697636</v>
      </c>
      <c r="Y45" s="119"/>
      <c r="Z45" s="120"/>
      <c r="AA45" s="121" t="s">
        <v>115</v>
      </c>
      <c r="AB45" s="122"/>
      <c r="AC45" s="123" t="s">
        <v>112</v>
      </c>
      <c r="AD45" s="124">
        <f>ROUND(AD44/118*18,2)</f>
        <v>20104.32</v>
      </c>
      <c r="AE45" s="125"/>
      <c r="AF45"/>
      <c r="AG45"/>
    </row>
    <row r="46" spans="2:33" ht="49.5" customHeight="1" x14ac:dyDescent="0.3">
      <c r="B46" s="126" t="s">
        <v>116</v>
      </c>
      <c r="C46" s="409" t="s">
        <v>240</v>
      </c>
      <c r="D46" s="410"/>
      <c r="E46" s="103" t="s">
        <v>52</v>
      </c>
      <c r="F46" s="65"/>
      <c r="G46" s="104"/>
      <c r="H46" s="63">
        <f>I46+J46+K46+L46</f>
        <v>0</v>
      </c>
      <c r="I46" s="104"/>
      <c r="J46" s="104"/>
      <c r="K46" s="127"/>
      <c r="L46" s="128"/>
      <c r="M46" s="129"/>
      <c r="N46" s="126" t="s">
        <v>116</v>
      </c>
      <c r="O46" s="409" t="s">
        <v>240</v>
      </c>
      <c r="P46" s="410"/>
      <c r="Q46" s="103" t="s">
        <v>52</v>
      </c>
      <c r="R46" s="65">
        <v>4093412</v>
      </c>
      <c r="S46" s="104"/>
      <c r="T46" s="63">
        <f>U46+V46+W46+X46</f>
        <v>4093412</v>
      </c>
      <c r="U46" s="104"/>
      <c r="V46" s="104"/>
      <c r="W46" s="127">
        <v>3395776</v>
      </c>
      <c r="X46" s="128">
        <v>697636</v>
      </c>
      <c r="Y46" s="119"/>
      <c r="Z46" s="84">
        <v>5</v>
      </c>
      <c r="AA46" s="130" t="s">
        <v>117</v>
      </c>
      <c r="AB46" s="131"/>
      <c r="AC46" s="123" t="s">
        <v>112</v>
      </c>
      <c r="AD46" s="124">
        <f>AF41-AD44</f>
        <v>-63001.010000000009</v>
      </c>
      <c r="AE46" s="125"/>
      <c r="AF46"/>
      <c r="AG46" s="73"/>
    </row>
    <row r="47" spans="2:33" ht="38.25" customHeight="1" thickBot="1" x14ac:dyDescent="0.35">
      <c r="B47" s="126" t="s">
        <v>118</v>
      </c>
      <c r="C47" s="409" t="s">
        <v>119</v>
      </c>
      <c r="D47" s="410"/>
      <c r="E47" s="103" t="s">
        <v>52</v>
      </c>
      <c r="F47" s="65">
        <f>H47-G47</f>
        <v>0</v>
      </c>
      <c r="G47" s="104"/>
      <c r="H47" s="63">
        <f>I47+J47+K47+L47</f>
        <v>0</v>
      </c>
      <c r="I47" s="104"/>
      <c r="J47" s="104"/>
      <c r="K47" s="105"/>
      <c r="L47" s="106"/>
      <c r="M47" s="132"/>
      <c r="N47" s="126" t="s">
        <v>118</v>
      </c>
      <c r="O47" s="409" t="s">
        <v>119</v>
      </c>
      <c r="P47" s="410"/>
      <c r="Q47" s="103" t="s">
        <v>52</v>
      </c>
      <c r="R47" s="65">
        <f>T47-S47</f>
        <v>0</v>
      </c>
      <c r="S47" s="104"/>
      <c r="T47" s="63">
        <f>U47+V47+W47+X47</f>
        <v>0</v>
      </c>
      <c r="U47" s="104"/>
      <c r="V47" s="104"/>
      <c r="W47" s="105"/>
      <c r="X47" s="106"/>
      <c r="Y47" s="133"/>
      <c r="Z47" s="134"/>
      <c r="AA47" s="135" t="s">
        <v>115</v>
      </c>
      <c r="AB47" s="136"/>
      <c r="AC47" s="137" t="s">
        <v>112</v>
      </c>
      <c r="AD47" s="138">
        <f>ROUND(AD46*18/118,2)</f>
        <v>-9610.32</v>
      </c>
      <c r="AE47" s="139"/>
      <c r="AF47"/>
      <c r="AG47"/>
    </row>
    <row r="48" spans="2:33" ht="38.25" customHeight="1" x14ac:dyDescent="0.3">
      <c r="B48" s="126" t="s">
        <v>118</v>
      </c>
      <c r="C48" s="409" t="s">
        <v>119</v>
      </c>
      <c r="D48" s="410"/>
      <c r="E48" s="103"/>
      <c r="F48" s="65"/>
      <c r="G48" s="104"/>
      <c r="H48" s="63"/>
      <c r="I48" s="104"/>
      <c r="J48" s="104"/>
      <c r="K48" s="105"/>
      <c r="L48" s="106"/>
      <c r="M48" s="132"/>
      <c r="N48" s="126" t="s">
        <v>118</v>
      </c>
      <c r="O48" s="409" t="s">
        <v>119</v>
      </c>
      <c r="P48" s="410"/>
      <c r="Q48" s="103"/>
      <c r="R48" s="65"/>
      <c r="S48" s="104"/>
      <c r="T48" s="63"/>
      <c r="U48" s="104"/>
      <c r="V48" s="104"/>
      <c r="W48" s="105"/>
      <c r="X48" s="106"/>
      <c r="Y48" s="133"/>
      <c r="Z48" s="140"/>
      <c r="AA48" s="141"/>
      <c r="AB48" s="142"/>
      <c r="AC48" s="143"/>
      <c r="AD48" s="144"/>
      <c r="AE48" s="145"/>
      <c r="AF48"/>
      <c r="AG48"/>
    </row>
    <row r="49" spans="2:34" ht="42.75" customHeight="1" x14ac:dyDescent="0.2">
      <c r="B49" s="126" t="s">
        <v>120</v>
      </c>
      <c r="C49" s="409" t="s">
        <v>121</v>
      </c>
      <c r="D49" s="410"/>
      <c r="E49" s="103" t="s">
        <v>52</v>
      </c>
      <c r="F49" s="65">
        <f>H49-G49</f>
        <v>0</v>
      </c>
      <c r="G49" s="104"/>
      <c r="H49" s="63">
        <f>I49+J49+K49+L49</f>
        <v>0</v>
      </c>
      <c r="I49" s="104"/>
      <c r="J49" s="104"/>
      <c r="K49" s="105"/>
      <c r="L49" s="106"/>
      <c r="M49" s="132"/>
      <c r="N49" s="126" t="s">
        <v>120</v>
      </c>
      <c r="O49" s="409" t="s">
        <v>121</v>
      </c>
      <c r="P49" s="410"/>
      <c r="Q49" s="103" t="s">
        <v>52</v>
      </c>
      <c r="R49" s="65">
        <f>T49-S49</f>
        <v>0</v>
      </c>
      <c r="S49" s="104"/>
      <c r="T49" s="63">
        <f>U49+V49+W49+X49</f>
        <v>0</v>
      </c>
      <c r="U49" s="104"/>
      <c r="V49" s="104"/>
      <c r="W49" s="105"/>
      <c r="X49" s="106"/>
      <c r="Y49" s="133"/>
      <c r="Z49" s="146"/>
      <c r="AA49" s="147"/>
      <c r="AB49" s="148"/>
      <c r="AC49" s="149"/>
      <c r="AD49" s="150"/>
      <c r="AE49" s="151"/>
      <c r="AF49"/>
      <c r="AG49"/>
    </row>
    <row r="50" spans="2:34" ht="47.25" customHeight="1" x14ac:dyDescent="0.2">
      <c r="B50" s="55" t="s">
        <v>122</v>
      </c>
      <c r="C50" s="411" t="s">
        <v>123</v>
      </c>
      <c r="D50" s="420"/>
      <c r="E50" s="56" t="s">
        <v>52</v>
      </c>
      <c r="F50" s="58">
        <f t="shared" ref="F50:L50" si="19">F51+F52+F53</f>
        <v>0</v>
      </c>
      <c r="G50" s="58">
        <f t="shared" si="19"/>
        <v>0</v>
      </c>
      <c r="H50" s="58">
        <f t="shared" si="19"/>
        <v>0</v>
      </c>
      <c r="I50" s="58">
        <f t="shared" si="19"/>
        <v>0</v>
      </c>
      <c r="J50" s="58">
        <f t="shared" si="19"/>
        <v>0</v>
      </c>
      <c r="K50" s="58">
        <f t="shared" si="19"/>
        <v>0</v>
      </c>
      <c r="L50" s="58">
        <f t="shared" si="19"/>
        <v>0</v>
      </c>
      <c r="M50" s="132"/>
      <c r="N50" s="55" t="s">
        <v>122</v>
      </c>
      <c r="O50" s="411" t="s">
        <v>123</v>
      </c>
      <c r="P50" s="420"/>
      <c r="Q50" s="56" t="s">
        <v>52</v>
      </c>
      <c r="R50" s="58">
        <f t="shared" ref="R50:X50" si="20">R51+R52+R53</f>
        <v>0</v>
      </c>
      <c r="S50" s="58">
        <f t="shared" si="20"/>
        <v>0</v>
      </c>
      <c r="T50" s="58">
        <f t="shared" si="20"/>
        <v>0</v>
      </c>
      <c r="U50" s="58">
        <f t="shared" si="20"/>
        <v>0</v>
      </c>
      <c r="V50" s="58">
        <f t="shared" si="20"/>
        <v>0</v>
      </c>
      <c r="W50" s="58">
        <f t="shared" si="20"/>
        <v>0</v>
      </c>
      <c r="X50" s="58">
        <f t="shared" si="20"/>
        <v>0</v>
      </c>
      <c r="Y50" s="133"/>
      <c r="Z50" s="146"/>
      <c r="AA50" s="147"/>
      <c r="AB50" s="148"/>
      <c r="AC50" s="149"/>
      <c r="AD50" s="150"/>
      <c r="AE50" s="151"/>
      <c r="AF50"/>
      <c r="AG50"/>
    </row>
    <row r="51" spans="2:34" ht="42.75" customHeight="1" x14ac:dyDescent="0.3">
      <c r="B51" s="152" t="s">
        <v>124</v>
      </c>
      <c r="C51" s="409" t="s">
        <v>125</v>
      </c>
      <c r="D51" s="410"/>
      <c r="E51" s="103" t="s">
        <v>52</v>
      </c>
      <c r="F51" s="65">
        <f>H51-G51</f>
        <v>0</v>
      </c>
      <c r="G51" s="104"/>
      <c r="H51" s="63">
        <f>I51+J51+K51+L51</f>
        <v>0</v>
      </c>
      <c r="I51" s="153"/>
      <c r="J51" s="153"/>
      <c r="K51" s="153"/>
      <c r="L51" s="106"/>
      <c r="M51" s="154"/>
      <c r="N51" s="152" t="s">
        <v>124</v>
      </c>
      <c r="O51" s="409" t="s">
        <v>125</v>
      </c>
      <c r="P51" s="410"/>
      <c r="Q51" s="103" t="s">
        <v>52</v>
      </c>
      <c r="R51" s="65">
        <f>T51-S51</f>
        <v>0</v>
      </c>
      <c r="S51" s="104"/>
      <c r="T51" s="63">
        <f>U51+V51+W51+X51</f>
        <v>0</v>
      </c>
      <c r="U51" s="153"/>
      <c r="V51" s="153"/>
      <c r="W51" s="153"/>
      <c r="X51" s="106"/>
      <c r="Y51" s="133"/>
      <c r="Z51" s="155" t="s">
        <v>126</v>
      </c>
      <c r="AA51" s="156"/>
      <c r="AB51" s="157"/>
      <c r="AC51" s="157"/>
      <c r="AD51" s="158"/>
      <c r="AE51" s="448" t="s">
        <v>127</v>
      </c>
      <c r="AF51" s="448"/>
      <c r="AG51" s="156"/>
    </row>
    <row r="52" spans="2:34" ht="36" customHeight="1" x14ac:dyDescent="0.3">
      <c r="B52" s="152" t="s">
        <v>128</v>
      </c>
      <c r="C52" s="409" t="s">
        <v>125</v>
      </c>
      <c r="D52" s="410"/>
      <c r="E52" s="103" t="s">
        <v>52</v>
      </c>
      <c r="F52" s="65">
        <f>H52-G52</f>
        <v>0</v>
      </c>
      <c r="G52" s="104"/>
      <c r="H52" s="63">
        <f>I52+J52+K52+L52</f>
        <v>0</v>
      </c>
      <c r="I52" s="153"/>
      <c r="J52" s="153"/>
      <c r="K52" s="153"/>
      <c r="L52" s="106"/>
      <c r="M52" s="132"/>
      <c r="N52" s="152" t="s">
        <v>128</v>
      </c>
      <c r="O52" s="409" t="s">
        <v>125</v>
      </c>
      <c r="P52" s="410"/>
      <c r="Q52" s="103" t="s">
        <v>52</v>
      </c>
      <c r="R52" s="65">
        <f>T52-S52</f>
        <v>0</v>
      </c>
      <c r="S52" s="104"/>
      <c r="T52" s="63">
        <f>U52+V52+W52+X52</f>
        <v>0</v>
      </c>
      <c r="U52" s="153"/>
      <c r="V52" s="153"/>
      <c r="W52" s="153"/>
      <c r="X52" s="106"/>
      <c r="Y52" s="133"/>
      <c r="Z52" s="159" t="s">
        <v>129</v>
      </c>
      <c r="AA52" s="159"/>
      <c r="AB52" s="156"/>
      <c r="AC52" s="156"/>
      <c r="AD52" s="160"/>
      <c r="AE52" s="161" t="s">
        <v>130</v>
      </c>
      <c r="AF52" s="161"/>
      <c r="AG52" s="159"/>
      <c r="AH52" s="162"/>
    </row>
    <row r="53" spans="2:34" ht="36" customHeight="1" x14ac:dyDescent="0.3">
      <c r="B53" s="152" t="s">
        <v>131</v>
      </c>
      <c r="C53" s="409" t="s">
        <v>125</v>
      </c>
      <c r="D53" s="410"/>
      <c r="E53" s="103"/>
      <c r="F53" s="65"/>
      <c r="G53" s="104"/>
      <c r="H53" s="63"/>
      <c r="I53" s="153"/>
      <c r="J53" s="153"/>
      <c r="K53" s="153"/>
      <c r="L53" s="106"/>
      <c r="M53" s="132"/>
      <c r="N53" s="152" t="s">
        <v>131</v>
      </c>
      <c r="O53" s="409" t="s">
        <v>125</v>
      </c>
      <c r="P53" s="410"/>
      <c r="Q53" s="103"/>
      <c r="R53" s="65"/>
      <c r="S53" s="104"/>
      <c r="T53" s="63"/>
      <c r="U53" s="153"/>
      <c r="V53" s="153"/>
      <c r="W53" s="153"/>
      <c r="X53" s="106"/>
      <c r="Y53" s="133"/>
      <c r="Z53" s="159"/>
      <c r="AA53" s="159"/>
      <c r="AB53" s="156"/>
      <c r="AC53" s="156"/>
      <c r="AD53" s="160"/>
      <c r="AE53" s="161"/>
      <c r="AF53" s="161"/>
      <c r="AG53" s="159"/>
      <c r="AH53" s="162"/>
    </row>
    <row r="54" spans="2:34" ht="29.25" customHeight="1" x14ac:dyDescent="0.3">
      <c r="B54" s="152" t="s">
        <v>132</v>
      </c>
      <c r="C54" s="409" t="s">
        <v>121</v>
      </c>
      <c r="D54" s="410"/>
      <c r="E54" s="103" t="s">
        <v>52</v>
      </c>
      <c r="F54" s="65">
        <f>H54-G54</f>
        <v>0</v>
      </c>
      <c r="G54" s="104"/>
      <c r="H54" s="63">
        <f>I54+J54+K54+L54</f>
        <v>0</v>
      </c>
      <c r="I54" s="153"/>
      <c r="J54" s="153"/>
      <c r="K54" s="153"/>
      <c r="L54" s="106"/>
      <c r="M54" s="132"/>
      <c r="N54" s="152" t="s">
        <v>132</v>
      </c>
      <c r="O54" s="409" t="s">
        <v>121</v>
      </c>
      <c r="P54" s="410"/>
      <c r="Q54" s="103" t="s">
        <v>52</v>
      </c>
      <c r="R54" s="65">
        <f>T54-S54</f>
        <v>0</v>
      </c>
      <c r="S54" s="104"/>
      <c r="T54" s="63">
        <f>U54+V54+W54+X54</f>
        <v>0</v>
      </c>
      <c r="U54" s="153"/>
      <c r="V54" s="153"/>
      <c r="W54" s="153"/>
      <c r="X54" s="106"/>
      <c r="Y54" s="163"/>
      <c r="Z54" s="159" t="s">
        <v>133</v>
      </c>
      <c r="AA54" s="159"/>
      <c r="AB54" s="156"/>
      <c r="AC54" s="156"/>
      <c r="AD54" s="160"/>
      <c r="AE54" s="161" t="s">
        <v>134</v>
      </c>
      <c r="AF54" s="161"/>
      <c r="AG54" s="161"/>
      <c r="AH54" s="162"/>
    </row>
    <row r="55" spans="2:34" ht="28.5" customHeight="1" x14ac:dyDescent="0.3">
      <c r="B55" s="164" t="s">
        <v>135</v>
      </c>
      <c r="C55" s="414" t="s">
        <v>136</v>
      </c>
      <c r="D55" s="415"/>
      <c r="E55" s="165" t="s">
        <v>52</v>
      </c>
      <c r="F55" s="166">
        <f t="shared" ref="F55:L55" si="21">F56+F57</f>
        <v>0</v>
      </c>
      <c r="G55" s="166">
        <f t="shared" si="21"/>
        <v>0</v>
      </c>
      <c r="H55" s="167">
        <f t="shared" si="21"/>
        <v>0</v>
      </c>
      <c r="I55" s="167">
        <f t="shared" si="21"/>
        <v>0</v>
      </c>
      <c r="J55" s="167">
        <f t="shared" si="21"/>
        <v>0</v>
      </c>
      <c r="K55" s="167">
        <f t="shared" si="21"/>
        <v>0</v>
      </c>
      <c r="L55" s="168">
        <f t="shared" si="21"/>
        <v>0</v>
      </c>
      <c r="M55" s="132"/>
      <c r="N55" s="164" t="s">
        <v>135</v>
      </c>
      <c r="O55" s="414" t="s">
        <v>136</v>
      </c>
      <c r="P55" s="415"/>
      <c r="Q55" s="165" t="s">
        <v>52</v>
      </c>
      <c r="R55" s="166">
        <f t="shared" ref="R55:X55" si="22">R56+R57</f>
        <v>0</v>
      </c>
      <c r="S55" s="166">
        <f t="shared" si="22"/>
        <v>0</v>
      </c>
      <c r="T55" s="167">
        <f t="shared" si="22"/>
        <v>0</v>
      </c>
      <c r="U55" s="167">
        <f t="shared" si="22"/>
        <v>0</v>
      </c>
      <c r="V55" s="167">
        <f t="shared" si="22"/>
        <v>0</v>
      </c>
      <c r="W55" s="167">
        <f t="shared" si="22"/>
        <v>0</v>
      </c>
      <c r="X55" s="168">
        <f t="shared" si="22"/>
        <v>0</v>
      </c>
      <c r="Y55" s="169"/>
      <c r="Z55" s="159" t="s">
        <v>137</v>
      </c>
      <c r="AA55" s="159"/>
      <c r="AB55" s="156"/>
      <c r="AC55" s="156"/>
      <c r="AD55" s="170" t="s">
        <v>138</v>
      </c>
      <c r="AE55" s="171"/>
      <c r="AF55" s="161"/>
      <c r="AG55" s="161"/>
      <c r="AH55" s="162"/>
    </row>
    <row r="56" spans="2:34" ht="39.75" customHeight="1" x14ac:dyDescent="0.3">
      <c r="B56" s="152" t="s">
        <v>139</v>
      </c>
      <c r="C56" s="409" t="s">
        <v>140</v>
      </c>
      <c r="D56" s="413"/>
      <c r="E56" s="103" t="s">
        <v>52</v>
      </c>
      <c r="F56" s="65">
        <f t="shared" ref="F56:F61" si="23">H56-G56</f>
        <v>0</v>
      </c>
      <c r="G56" s="104"/>
      <c r="H56" s="63">
        <f t="shared" ref="H56:H61" si="24">I56+J56+K56+L56</f>
        <v>0</v>
      </c>
      <c r="I56" s="153"/>
      <c r="J56" s="153"/>
      <c r="K56" s="153"/>
      <c r="L56" s="106"/>
      <c r="M56" s="132"/>
      <c r="N56" s="152" t="s">
        <v>139</v>
      </c>
      <c r="O56" s="409" t="s">
        <v>140</v>
      </c>
      <c r="P56" s="413"/>
      <c r="Q56" s="103" t="s">
        <v>52</v>
      </c>
      <c r="R56" s="65">
        <f t="shared" ref="R56:R61" si="25">T56-S56</f>
        <v>0</v>
      </c>
      <c r="S56" s="104"/>
      <c r="T56" s="63">
        <f t="shared" ref="T56:T61" si="26">U56+V56+W56+X56</f>
        <v>0</v>
      </c>
      <c r="U56" s="153"/>
      <c r="V56" s="153"/>
      <c r="W56" s="153"/>
      <c r="X56" s="106"/>
      <c r="Y56" s="169"/>
      <c r="Z56" s="159"/>
      <c r="AA56" s="159"/>
      <c r="AB56" s="156"/>
      <c r="AC56" s="156"/>
      <c r="AE56" s="172" t="s">
        <v>141</v>
      </c>
      <c r="AF56" s="171"/>
      <c r="AG56" s="171"/>
      <c r="AH56" s="162"/>
    </row>
    <row r="57" spans="2:34" ht="37.5" customHeight="1" x14ac:dyDescent="0.3">
      <c r="B57" s="152" t="s">
        <v>142</v>
      </c>
      <c r="C57" s="409" t="s">
        <v>140</v>
      </c>
      <c r="D57" s="413"/>
      <c r="E57" s="103" t="s">
        <v>52</v>
      </c>
      <c r="F57" s="65">
        <f t="shared" si="23"/>
        <v>0</v>
      </c>
      <c r="G57" s="104"/>
      <c r="H57" s="63">
        <f t="shared" si="24"/>
        <v>0</v>
      </c>
      <c r="I57" s="153"/>
      <c r="J57" s="153"/>
      <c r="K57" s="153"/>
      <c r="L57" s="106"/>
      <c r="M57" s="132"/>
      <c r="N57" s="152" t="s">
        <v>142</v>
      </c>
      <c r="O57" s="409" t="s">
        <v>140</v>
      </c>
      <c r="P57" s="413"/>
      <c r="Q57" s="103" t="s">
        <v>52</v>
      </c>
      <c r="R57" s="65">
        <f t="shared" si="25"/>
        <v>0</v>
      </c>
      <c r="S57" s="104"/>
      <c r="T57" s="63">
        <f t="shared" si="26"/>
        <v>0</v>
      </c>
      <c r="U57" s="153"/>
      <c r="V57" s="153"/>
      <c r="W57" s="153"/>
      <c r="X57" s="106"/>
      <c r="Y57" s="169"/>
      <c r="Z57" s="159" t="s">
        <v>143</v>
      </c>
      <c r="AA57" s="173"/>
      <c r="AB57" s="174"/>
      <c r="AC57" s="174"/>
      <c r="AD57" s="174"/>
      <c r="AE57" s="161" t="s">
        <v>144</v>
      </c>
      <c r="AF57" s="173"/>
      <c r="AG57" s="173"/>
      <c r="AH57" s="162"/>
    </row>
    <row r="58" spans="2:34" ht="15.75" customHeight="1" x14ac:dyDescent="0.3">
      <c r="B58" s="152" t="s">
        <v>145</v>
      </c>
      <c r="C58" s="409" t="s">
        <v>121</v>
      </c>
      <c r="D58" s="410"/>
      <c r="E58" s="103" t="s">
        <v>52</v>
      </c>
      <c r="F58" s="65">
        <f t="shared" si="23"/>
        <v>0</v>
      </c>
      <c r="G58" s="104"/>
      <c r="H58" s="63">
        <f t="shared" si="24"/>
        <v>0</v>
      </c>
      <c r="I58" s="153"/>
      <c r="J58" s="153"/>
      <c r="K58" s="153"/>
      <c r="L58" s="106"/>
      <c r="M58" s="175"/>
      <c r="N58" s="152" t="s">
        <v>145</v>
      </c>
      <c r="O58" s="409" t="s">
        <v>121</v>
      </c>
      <c r="P58" s="410"/>
      <c r="Q58" s="103" t="s">
        <v>52</v>
      </c>
      <c r="R58" s="65">
        <f t="shared" si="25"/>
        <v>0</v>
      </c>
      <c r="S58" s="104"/>
      <c r="T58" s="63">
        <f t="shared" si="26"/>
        <v>0</v>
      </c>
      <c r="U58" s="153"/>
      <c r="V58" s="153"/>
      <c r="W58" s="153"/>
      <c r="X58" s="106"/>
      <c r="Y58" s="111"/>
      <c r="Z58" s="176" t="s">
        <v>144</v>
      </c>
      <c r="AA58" s="177"/>
      <c r="AB58" s="178"/>
      <c r="AC58" s="179"/>
      <c r="AD58" s="180"/>
      <c r="AE58" s="181"/>
      <c r="AF58" s="182"/>
      <c r="AG58" s="182"/>
    </row>
    <row r="59" spans="2:34" ht="18.75" customHeight="1" x14ac:dyDescent="0.25">
      <c r="B59" s="55" t="s">
        <v>146</v>
      </c>
      <c r="C59" s="411" t="s">
        <v>147</v>
      </c>
      <c r="D59" s="412"/>
      <c r="E59" s="56" t="s">
        <v>52</v>
      </c>
      <c r="F59" s="58">
        <f t="shared" si="23"/>
        <v>0</v>
      </c>
      <c r="G59" s="183"/>
      <c r="H59" s="58">
        <f t="shared" si="24"/>
        <v>0</v>
      </c>
      <c r="I59" s="109"/>
      <c r="J59" s="109"/>
      <c r="K59" s="109"/>
      <c r="L59" s="184"/>
      <c r="M59" s="175"/>
      <c r="N59" s="55" t="s">
        <v>146</v>
      </c>
      <c r="O59" s="411" t="s">
        <v>147</v>
      </c>
      <c r="P59" s="412"/>
      <c r="Q59" s="56" t="s">
        <v>52</v>
      </c>
      <c r="R59" s="58">
        <f t="shared" si="25"/>
        <v>0</v>
      </c>
      <c r="S59" s="183"/>
      <c r="T59" s="58">
        <f t="shared" si="26"/>
        <v>0</v>
      </c>
      <c r="U59" s="109"/>
      <c r="V59" s="109"/>
      <c r="W59" s="109"/>
      <c r="X59" s="184"/>
      <c r="Y59" s="185"/>
      <c r="Z59" s="177"/>
      <c r="AA59" s="177"/>
      <c r="AB59" s="186"/>
      <c r="AC59" s="187"/>
      <c r="AD59" s="111"/>
      <c r="AE59" s="119"/>
    </row>
    <row r="60" spans="2:34" ht="15.75" customHeight="1" x14ac:dyDescent="0.2">
      <c r="B60" s="55" t="s">
        <v>148</v>
      </c>
      <c r="C60" s="411" t="s">
        <v>149</v>
      </c>
      <c r="D60" s="412"/>
      <c r="E60" s="56" t="s">
        <v>52</v>
      </c>
      <c r="F60" s="58">
        <f t="shared" si="23"/>
        <v>0</v>
      </c>
      <c r="G60" s="183"/>
      <c r="H60" s="58">
        <f t="shared" si="24"/>
        <v>0</v>
      </c>
      <c r="I60" s="109"/>
      <c r="J60" s="109"/>
      <c r="K60" s="109"/>
      <c r="L60" s="184"/>
      <c r="M60" s="132"/>
      <c r="N60" s="55" t="s">
        <v>148</v>
      </c>
      <c r="O60" s="411" t="s">
        <v>149</v>
      </c>
      <c r="P60" s="412"/>
      <c r="Q60" s="56" t="s">
        <v>52</v>
      </c>
      <c r="R60" s="58">
        <f t="shared" si="25"/>
        <v>0</v>
      </c>
      <c r="S60" s="183"/>
      <c r="T60" s="58">
        <f t="shared" si="26"/>
        <v>0</v>
      </c>
      <c r="U60" s="109"/>
      <c r="V60" s="109"/>
      <c r="W60" s="109"/>
      <c r="X60" s="184"/>
      <c r="Y60" s="188"/>
      <c r="Z60" s="169"/>
      <c r="AA60" s="111"/>
      <c r="AB60" s="111"/>
      <c r="AC60" s="111"/>
      <c r="AD60" s="111"/>
      <c r="AE60" s="119"/>
    </row>
    <row r="61" spans="2:34" ht="30.75" customHeight="1" x14ac:dyDescent="0.2">
      <c r="B61" s="55" t="s">
        <v>150</v>
      </c>
      <c r="C61" s="411" t="s">
        <v>151</v>
      </c>
      <c r="D61" s="412"/>
      <c r="E61" s="88" t="s">
        <v>52</v>
      </c>
      <c r="F61" s="58">
        <f t="shared" si="23"/>
        <v>0</v>
      </c>
      <c r="G61" s="183"/>
      <c r="H61" s="58">
        <f t="shared" si="24"/>
        <v>0</v>
      </c>
      <c r="I61" s="109"/>
      <c r="J61" s="109"/>
      <c r="K61" s="109"/>
      <c r="L61" s="184"/>
      <c r="M61" s="189"/>
      <c r="N61" s="55" t="s">
        <v>150</v>
      </c>
      <c r="O61" s="411" t="s">
        <v>151</v>
      </c>
      <c r="P61" s="412"/>
      <c r="Q61" s="88" t="s">
        <v>52</v>
      </c>
      <c r="R61" s="58">
        <f t="shared" si="25"/>
        <v>0</v>
      </c>
      <c r="S61" s="183"/>
      <c r="T61" s="58">
        <f t="shared" si="26"/>
        <v>0</v>
      </c>
      <c r="U61" s="109"/>
      <c r="V61" s="109"/>
      <c r="W61" s="109"/>
      <c r="X61" s="184"/>
      <c r="Y61" s="188"/>
      <c r="Z61" s="111"/>
      <c r="AA61" s="185"/>
      <c r="AB61" s="185"/>
      <c r="AC61" s="185"/>
      <c r="AD61" s="185"/>
      <c r="AE61" s="119"/>
    </row>
    <row r="62" spans="2:34" ht="34.5" customHeight="1" x14ac:dyDescent="0.2">
      <c r="B62" s="55" t="s">
        <v>152</v>
      </c>
      <c r="C62" s="411" t="s">
        <v>153</v>
      </c>
      <c r="D62" s="420"/>
      <c r="E62" s="56" t="s">
        <v>52</v>
      </c>
      <c r="F62" s="89">
        <f t="shared" ref="F62:L62" si="27">F63+F64+F65+F66</f>
        <v>0</v>
      </c>
      <c r="G62" s="89">
        <f t="shared" si="27"/>
        <v>0</v>
      </c>
      <c r="H62" s="89">
        <f t="shared" si="27"/>
        <v>0</v>
      </c>
      <c r="I62" s="89">
        <f t="shared" si="27"/>
        <v>0</v>
      </c>
      <c r="J62" s="89">
        <f t="shared" si="27"/>
        <v>0</v>
      </c>
      <c r="K62" s="89">
        <f t="shared" si="27"/>
        <v>0</v>
      </c>
      <c r="L62" s="89">
        <f t="shared" si="27"/>
        <v>0</v>
      </c>
      <c r="M62" s="132"/>
      <c r="N62" s="55" t="s">
        <v>152</v>
      </c>
      <c r="O62" s="411" t="s">
        <v>153</v>
      </c>
      <c r="P62" s="420"/>
      <c r="Q62" s="56" t="s">
        <v>52</v>
      </c>
      <c r="R62" s="89">
        <f t="shared" ref="R62:X62" si="28">R63+R64+R65+R66</f>
        <v>244960</v>
      </c>
      <c r="S62" s="89">
        <f t="shared" si="28"/>
        <v>0</v>
      </c>
      <c r="T62" s="89">
        <f t="shared" si="28"/>
        <v>244960</v>
      </c>
      <c r="U62" s="89">
        <f t="shared" si="28"/>
        <v>0</v>
      </c>
      <c r="V62" s="89">
        <f t="shared" si="28"/>
        <v>0</v>
      </c>
      <c r="W62" s="89">
        <f t="shared" si="28"/>
        <v>244960</v>
      </c>
      <c r="X62" s="89">
        <f t="shared" si="28"/>
        <v>0</v>
      </c>
      <c r="Y62" s="188"/>
      <c r="Z62" s="185"/>
      <c r="AA62" s="190"/>
      <c r="AB62" s="191"/>
      <c r="AC62" s="191"/>
      <c r="AD62" s="191"/>
      <c r="AE62" s="119"/>
    </row>
    <row r="63" spans="2:34" ht="36.75" customHeight="1" x14ac:dyDescent="0.2">
      <c r="B63" s="192" t="s">
        <v>154</v>
      </c>
      <c r="C63" s="409" t="s">
        <v>241</v>
      </c>
      <c r="D63" s="410"/>
      <c r="E63" s="103" t="s">
        <v>52</v>
      </c>
      <c r="F63" s="193"/>
      <c r="G63" s="104"/>
      <c r="H63" s="194">
        <f>I63+J63+K63+L63</f>
        <v>0</v>
      </c>
      <c r="I63" s="153"/>
      <c r="J63" s="195"/>
      <c r="K63" s="196">
        <f>F63</f>
        <v>0</v>
      </c>
      <c r="L63" s="106"/>
      <c r="M63" s="132"/>
      <c r="N63" s="192" t="s">
        <v>154</v>
      </c>
      <c r="O63" s="409" t="s">
        <v>241</v>
      </c>
      <c r="P63" s="410"/>
      <c r="Q63" s="103" t="s">
        <v>52</v>
      </c>
      <c r="R63" s="193">
        <v>244960</v>
      </c>
      <c r="S63" s="104"/>
      <c r="T63" s="194">
        <f>U63+V63+W63+X63</f>
        <v>244960</v>
      </c>
      <c r="U63" s="153"/>
      <c r="V63" s="195"/>
      <c r="W63" s="196">
        <f>R63</f>
        <v>244960</v>
      </c>
      <c r="X63" s="106"/>
      <c r="Y63" s="188"/>
      <c r="Z63" s="197"/>
      <c r="AA63" s="198"/>
      <c r="AB63" s="191"/>
      <c r="AC63" s="191"/>
      <c r="AD63" s="191"/>
      <c r="AE63" s="119"/>
    </row>
    <row r="64" spans="2:34" ht="42" customHeight="1" x14ac:dyDescent="0.2">
      <c r="B64" s="192" t="s">
        <v>155</v>
      </c>
      <c r="C64" s="409" t="s">
        <v>156</v>
      </c>
      <c r="D64" s="410"/>
      <c r="E64" s="103" t="s">
        <v>52</v>
      </c>
      <c r="F64" s="65">
        <f>H64-G64</f>
        <v>0</v>
      </c>
      <c r="G64" s="104"/>
      <c r="H64" s="194">
        <f>I64+J64+K64+L64</f>
        <v>0</v>
      </c>
      <c r="I64" s="153"/>
      <c r="J64" s="195"/>
      <c r="K64" s="153"/>
      <c r="L64" s="106"/>
      <c r="M64" s="132"/>
      <c r="N64" s="192" t="s">
        <v>155</v>
      </c>
      <c r="O64" s="409" t="s">
        <v>156</v>
      </c>
      <c r="P64" s="410"/>
      <c r="Q64" s="103" t="s">
        <v>52</v>
      </c>
      <c r="R64" s="65">
        <f>T64-S64</f>
        <v>0</v>
      </c>
      <c r="S64" s="104"/>
      <c r="T64" s="194">
        <f>U64+V64+W64+X64</f>
        <v>0</v>
      </c>
      <c r="U64" s="153"/>
      <c r="V64" s="195"/>
      <c r="W64" s="153"/>
      <c r="X64" s="106"/>
      <c r="Y64" s="188"/>
      <c r="Z64" s="197"/>
      <c r="AA64" s="199"/>
      <c r="AB64" s="191"/>
      <c r="AC64" s="191"/>
      <c r="AD64" s="191"/>
      <c r="AE64" s="119"/>
    </row>
    <row r="65" spans="2:34" ht="42" customHeight="1" x14ac:dyDescent="0.2">
      <c r="B65" s="192" t="s">
        <v>157</v>
      </c>
      <c r="C65" s="409" t="s">
        <v>156</v>
      </c>
      <c r="D65" s="410"/>
      <c r="E65" s="103"/>
      <c r="F65" s="65"/>
      <c r="G65" s="104"/>
      <c r="H65" s="194"/>
      <c r="I65" s="153"/>
      <c r="J65" s="195"/>
      <c r="K65" s="153"/>
      <c r="L65" s="106"/>
      <c r="M65" s="132"/>
      <c r="N65" s="192" t="s">
        <v>157</v>
      </c>
      <c r="O65" s="409" t="s">
        <v>156</v>
      </c>
      <c r="P65" s="410"/>
      <c r="Q65" s="103"/>
      <c r="R65" s="65"/>
      <c r="S65" s="104"/>
      <c r="T65" s="194"/>
      <c r="U65" s="153"/>
      <c r="V65" s="195"/>
      <c r="W65" s="153"/>
      <c r="X65" s="106"/>
      <c r="Y65" s="188"/>
      <c r="Z65" s="197"/>
      <c r="AA65" s="199"/>
      <c r="AB65" s="191"/>
      <c r="AC65" s="191"/>
      <c r="AD65" s="191"/>
      <c r="AE65" s="119"/>
    </row>
    <row r="66" spans="2:34" ht="16.5" customHeight="1" x14ac:dyDescent="0.2">
      <c r="B66" s="192" t="s">
        <v>158</v>
      </c>
      <c r="C66" s="409" t="s">
        <v>156</v>
      </c>
      <c r="D66" s="410"/>
      <c r="E66" s="103" t="s">
        <v>52</v>
      </c>
      <c r="F66" s="65">
        <f>H66-G66</f>
        <v>0</v>
      </c>
      <c r="G66" s="104"/>
      <c r="H66" s="194">
        <f>I66+J66+K66+L66</f>
        <v>0</v>
      </c>
      <c r="I66" s="153"/>
      <c r="J66" s="195"/>
      <c r="K66" s="153"/>
      <c r="L66" s="106"/>
      <c r="M66" s="132"/>
      <c r="N66" s="192" t="s">
        <v>158</v>
      </c>
      <c r="O66" s="409" t="s">
        <v>156</v>
      </c>
      <c r="P66" s="410"/>
      <c r="Q66" s="103" t="s">
        <v>52</v>
      </c>
      <c r="R66" s="65">
        <f>T66-S66</f>
        <v>0</v>
      </c>
      <c r="S66" s="104"/>
      <c r="T66" s="194">
        <f>U66+V66+W66+X66</f>
        <v>0</v>
      </c>
      <c r="U66" s="153"/>
      <c r="V66" s="195"/>
      <c r="W66" s="153"/>
      <c r="X66" s="106"/>
      <c r="Y66" s="188"/>
      <c r="Z66" s="200"/>
      <c r="AA66" s="199"/>
      <c r="AB66" s="191"/>
      <c r="AC66" s="191"/>
      <c r="AD66" s="191"/>
      <c r="AE66" s="119"/>
    </row>
    <row r="67" spans="2:34" ht="35.25" customHeight="1" x14ac:dyDescent="0.2">
      <c r="B67" s="55" t="s">
        <v>159</v>
      </c>
      <c r="C67" s="411" t="s">
        <v>160</v>
      </c>
      <c r="D67" s="412"/>
      <c r="E67" s="56" t="s">
        <v>52</v>
      </c>
      <c r="F67" s="58">
        <f>H67-G67</f>
        <v>0</v>
      </c>
      <c r="G67" s="183"/>
      <c r="H67" s="58">
        <f>I67+J67+K67+L67</f>
        <v>0</v>
      </c>
      <c r="I67" s="109"/>
      <c r="J67" s="201"/>
      <c r="K67" s="109"/>
      <c r="L67" s="202"/>
      <c r="M67" s="132"/>
      <c r="N67" s="55" t="s">
        <v>159</v>
      </c>
      <c r="O67" s="411" t="s">
        <v>160</v>
      </c>
      <c r="P67" s="412"/>
      <c r="Q67" s="56" t="s">
        <v>52</v>
      </c>
      <c r="R67" s="58">
        <f>T67-S67</f>
        <v>0</v>
      </c>
      <c r="S67" s="183"/>
      <c r="T67" s="58">
        <f>U67+V67+W67+X67</f>
        <v>0</v>
      </c>
      <c r="U67" s="109"/>
      <c r="V67" s="201"/>
      <c r="W67" s="109"/>
      <c r="X67" s="202"/>
      <c r="Y67" s="188"/>
      <c r="Z67" s="200"/>
      <c r="AA67" s="199"/>
      <c r="AB67" s="191"/>
      <c r="AC67" s="191"/>
      <c r="AD67" s="191"/>
      <c r="AE67" s="119"/>
    </row>
    <row r="68" spans="2:34" s="209" customFormat="1" ht="35.25" customHeight="1" x14ac:dyDescent="0.3">
      <c r="B68" s="203" t="s">
        <v>161</v>
      </c>
      <c r="C68" s="416" t="s">
        <v>162</v>
      </c>
      <c r="D68" s="417"/>
      <c r="E68" s="56" t="s">
        <v>52</v>
      </c>
      <c r="F68" s="58">
        <f>H68-G68</f>
        <v>0</v>
      </c>
      <c r="G68" s="204"/>
      <c r="H68" s="58">
        <f>I68+J68+K68+L68</f>
        <v>0</v>
      </c>
      <c r="I68" s="204"/>
      <c r="J68" s="205"/>
      <c r="K68" s="206"/>
      <c r="L68" s="207"/>
      <c r="M68" s="132"/>
      <c r="N68" s="203" t="s">
        <v>161</v>
      </c>
      <c r="O68" s="416" t="s">
        <v>162</v>
      </c>
      <c r="P68" s="417"/>
      <c r="Q68" s="56" t="s">
        <v>52</v>
      </c>
      <c r="R68" s="58">
        <f>T68-S68</f>
        <v>0</v>
      </c>
      <c r="S68" s="204"/>
      <c r="T68" s="58">
        <f>U68+V68+W68+X68</f>
        <v>0</v>
      </c>
      <c r="U68" s="204"/>
      <c r="V68" s="205"/>
      <c r="W68" s="206"/>
      <c r="X68" s="207"/>
      <c r="Y68" s="208"/>
      <c r="Z68" s="200"/>
      <c r="AA68" s="191"/>
      <c r="AB68" s="191"/>
      <c r="AC68" s="191"/>
      <c r="AD68" s="191"/>
      <c r="AE68" s="111"/>
      <c r="AF68" s="36"/>
      <c r="AG68" s="36"/>
      <c r="AH68" s="36"/>
    </row>
    <row r="69" spans="2:34" s="209" customFormat="1" ht="35.25" customHeight="1" x14ac:dyDescent="0.2">
      <c r="B69" s="210" t="s">
        <v>163</v>
      </c>
      <c r="C69" s="418" t="s">
        <v>164</v>
      </c>
      <c r="D69" s="211" t="s">
        <v>165</v>
      </c>
      <c r="E69" s="212" t="s">
        <v>52</v>
      </c>
      <c r="F69" s="213">
        <f>H69-G69</f>
        <v>0</v>
      </c>
      <c r="G69" s="213"/>
      <c r="H69" s="214">
        <f>H25-H40</f>
        <v>0</v>
      </c>
      <c r="I69" s="213"/>
      <c r="J69" s="213"/>
      <c r="K69" s="214"/>
      <c r="L69" s="215"/>
      <c r="M69" s="132"/>
      <c r="N69" s="210" t="s">
        <v>163</v>
      </c>
      <c r="O69" s="418" t="s">
        <v>164</v>
      </c>
      <c r="P69" s="211" t="s">
        <v>165</v>
      </c>
      <c r="Q69" s="212" t="s">
        <v>52</v>
      </c>
      <c r="R69" s="213">
        <f>T69-S69</f>
        <v>53253</v>
      </c>
      <c r="S69" s="213"/>
      <c r="T69" s="214">
        <f>T25-T40</f>
        <v>53253</v>
      </c>
      <c r="U69" s="213"/>
      <c r="V69" s="213"/>
      <c r="W69" s="214"/>
      <c r="X69" s="215"/>
      <c r="Y69" s="208"/>
      <c r="Z69" s="197"/>
      <c r="AA69" s="191"/>
      <c r="AB69" s="191"/>
      <c r="AC69" s="191"/>
      <c r="AD69" s="191"/>
      <c r="AE69" s="111"/>
      <c r="AF69" s="36"/>
      <c r="AG69" s="36"/>
      <c r="AH69" s="36"/>
    </row>
    <row r="70" spans="2:34" s="209" customFormat="1" ht="35.25" customHeight="1" x14ac:dyDescent="0.2">
      <c r="B70" s="210" t="s">
        <v>166</v>
      </c>
      <c r="C70" s="419"/>
      <c r="D70" s="211" t="s">
        <v>167</v>
      </c>
      <c r="E70" s="212" t="s">
        <v>168</v>
      </c>
      <c r="F70" s="213" t="e">
        <f>H70-G70</f>
        <v>#DIV/0!</v>
      </c>
      <c r="G70" s="216"/>
      <c r="H70" s="216" t="e">
        <f>H69/H25*100</f>
        <v>#DIV/0!</v>
      </c>
      <c r="I70" s="216"/>
      <c r="J70" s="216"/>
      <c r="K70" s="216"/>
      <c r="L70" s="217"/>
      <c r="M70" s="132"/>
      <c r="N70" s="210" t="s">
        <v>166</v>
      </c>
      <c r="O70" s="419"/>
      <c r="P70" s="211" t="s">
        <v>167</v>
      </c>
      <c r="Q70" s="212" t="s">
        <v>168</v>
      </c>
      <c r="R70" s="213">
        <f>T70-S70</f>
        <v>1.2126035351379045</v>
      </c>
      <c r="S70" s="216"/>
      <c r="T70" s="216">
        <f>T69/T25*100</f>
        <v>1.2126035351379045</v>
      </c>
      <c r="U70" s="216"/>
      <c r="V70" s="216"/>
      <c r="W70" s="216"/>
      <c r="X70" s="217"/>
      <c r="Y70" s="208"/>
      <c r="Z70" s="218"/>
      <c r="AA70" s="219"/>
      <c r="AB70" s="219"/>
      <c r="AC70" s="219"/>
      <c r="AD70" s="219"/>
      <c r="AE70" s="220"/>
      <c r="AF70" s="221"/>
      <c r="AG70" s="221"/>
      <c r="AH70" s="221"/>
    </row>
    <row r="71" spans="2:34" s="209" customFormat="1" ht="35.25" customHeight="1" thickBot="1" x14ac:dyDescent="0.25">
      <c r="B71" s="222" t="s">
        <v>169</v>
      </c>
      <c r="C71" s="426" t="s">
        <v>170</v>
      </c>
      <c r="D71" s="427"/>
      <c r="E71" s="223" t="s">
        <v>52</v>
      </c>
      <c r="F71" s="224">
        <f>F40</f>
        <v>0</v>
      </c>
      <c r="G71" s="225"/>
      <c r="H71" s="226">
        <f>F71</f>
        <v>0</v>
      </c>
      <c r="I71" s="225"/>
      <c r="J71" s="225"/>
      <c r="K71" s="224">
        <f>K40</f>
        <v>0</v>
      </c>
      <c r="L71" s="227">
        <f>L40</f>
        <v>0</v>
      </c>
      <c r="M71" s="132"/>
      <c r="N71" s="222" t="s">
        <v>169</v>
      </c>
      <c r="O71" s="426" t="s">
        <v>170</v>
      </c>
      <c r="P71" s="427"/>
      <c r="Q71" s="223" t="s">
        <v>52</v>
      </c>
      <c r="R71" s="224">
        <f>R40</f>
        <v>4338372</v>
      </c>
      <c r="S71" s="225"/>
      <c r="T71" s="226">
        <f>R71</f>
        <v>4338372</v>
      </c>
      <c r="U71" s="225"/>
      <c r="V71" s="225"/>
      <c r="W71" s="224">
        <f>W40</f>
        <v>3640736</v>
      </c>
      <c r="X71" s="227">
        <f>X40</f>
        <v>697636</v>
      </c>
      <c r="Y71" s="208"/>
      <c r="Z71" s="218"/>
      <c r="AA71" s="219"/>
      <c r="AB71" s="219"/>
      <c r="AC71" s="219"/>
      <c r="AD71" s="219"/>
      <c r="AE71" s="220"/>
      <c r="AF71" s="221"/>
      <c r="AG71" s="221"/>
      <c r="AH71" s="221"/>
    </row>
    <row r="72" spans="2:34" ht="27" thickBot="1" x14ac:dyDescent="0.45">
      <c r="B72" s="423" t="s">
        <v>171</v>
      </c>
      <c r="C72" s="424"/>
      <c r="D72" s="424"/>
      <c r="E72" s="424"/>
      <c r="F72" s="424"/>
      <c r="G72" s="425"/>
      <c r="H72" s="228"/>
      <c r="I72" s="228"/>
      <c r="J72" s="228"/>
      <c r="K72" s="228"/>
      <c r="L72" s="229"/>
      <c r="N72" s="423" t="s">
        <v>171</v>
      </c>
      <c r="O72" s="424"/>
      <c r="P72" s="424"/>
      <c r="Q72" s="424"/>
      <c r="R72" s="424"/>
      <c r="S72" s="425"/>
      <c r="T72" s="228"/>
      <c r="U72" s="228"/>
      <c r="V72" s="228"/>
      <c r="W72" s="228"/>
      <c r="X72" s="229"/>
      <c r="Y72" s="188"/>
      <c r="Z72" s="218"/>
      <c r="AA72" s="219"/>
      <c r="AB72" s="219"/>
      <c r="AC72" s="219"/>
      <c r="AD72" s="219"/>
      <c r="AE72" s="220"/>
      <c r="AF72" s="209"/>
      <c r="AG72" s="209"/>
      <c r="AH72" s="209"/>
    </row>
    <row r="73" spans="2:34" ht="32.25" customHeight="1" thickBot="1" x14ac:dyDescent="0.3">
      <c r="B73" s="230" t="s">
        <v>172</v>
      </c>
      <c r="C73" s="430" t="s">
        <v>173</v>
      </c>
      <c r="D73" s="431"/>
      <c r="E73" s="231" t="s">
        <v>174</v>
      </c>
      <c r="F73" s="232" t="s">
        <v>175</v>
      </c>
      <c r="G73" s="233" t="s">
        <v>176</v>
      </c>
      <c r="H73" s="119"/>
      <c r="I73" s="119"/>
      <c r="J73" s="119"/>
      <c r="K73" s="119"/>
      <c r="L73" s="234"/>
      <c r="N73" s="230" t="s">
        <v>172</v>
      </c>
      <c r="O73" s="430" t="s">
        <v>173</v>
      </c>
      <c r="P73" s="431"/>
      <c r="Q73" s="231" t="s">
        <v>174</v>
      </c>
      <c r="R73" s="232" t="s">
        <v>175</v>
      </c>
      <c r="S73" s="233" t="s">
        <v>176</v>
      </c>
      <c r="T73" s="119"/>
      <c r="U73" s="119"/>
      <c r="V73" s="119"/>
      <c r="W73" s="119"/>
      <c r="X73" s="234"/>
      <c r="Y73" s="188"/>
      <c r="Z73" s="218"/>
      <c r="AA73" s="219"/>
      <c r="AB73" s="219"/>
      <c r="AC73" s="219"/>
      <c r="AD73" s="219"/>
      <c r="AE73" s="220"/>
      <c r="AF73" s="209"/>
      <c r="AG73" s="209"/>
      <c r="AH73" s="209"/>
    </row>
    <row r="74" spans="2:34" ht="36" customHeight="1" x14ac:dyDescent="0.25">
      <c r="B74" s="235">
        <v>1</v>
      </c>
      <c r="C74" s="432" t="s">
        <v>177</v>
      </c>
      <c r="D74" s="433"/>
      <c r="E74" s="236" t="s">
        <v>178</v>
      </c>
      <c r="F74" s="237"/>
      <c r="G74" s="238">
        <v>6.6020000000000003</v>
      </c>
      <c r="L74" s="239"/>
      <c r="N74" s="235">
        <v>1</v>
      </c>
      <c r="O74" s="432" t="s">
        <v>177</v>
      </c>
      <c r="P74" s="433"/>
      <c r="Q74" s="236" t="s">
        <v>178</v>
      </c>
      <c r="R74" s="237"/>
      <c r="S74" s="238">
        <v>6.6017999999999999</v>
      </c>
      <c r="X74" s="239"/>
      <c r="Y74" s="240"/>
      <c r="Z74" s="197"/>
      <c r="AA74" s="191"/>
      <c r="AB74" s="191"/>
      <c r="AC74" s="191"/>
      <c r="AD74" s="191"/>
      <c r="AE74" s="111"/>
    </row>
    <row r="75" spans="2:34" ht="33.75" customHeight="1" x14ac:dyDescent="0.25">
      <c r="B75" s="241">
        <v>2</v>
      </c>
      <c r="C75" s="391" t="s">
        <v>179</v>
      </c>
      <c r="D75" s="434"/>
      <c r="E75" s="242"/>
      <c r="F75" s="243"/>
      <c r="G75" s="244">
        <v>1.2</v>
      </c>
      <c r="L75" s="245"/>
      <c r="N75" s="241">
        <v>2</v>
      </c>
      <c r="O75" s="391" t="s">
        <v>179</v>
      </c>
      <c r="P75" s="434"/>
      <c r="Q75" s="242"/>
      <c r="R75" s="243"/>
      <c r="S75" s="244">
        <v>1.2</v>
      </c>
      <c r="X75" s="245"/>
      <c r="Y75" s="246"/>
      <c r="Z75" s="197"/>
      <c r="AA75" s="247"/>
      <c r="AB75" s="247"/>
      <c r="AC75" s="247"/>
      <c r="AD75" s="247"/>
      <c r="AE75" s="111"/>
    </row>
    <row r="76" spans="2:34" ht="34.5" customHeight="1" x14ac:dyDescent="0.25">
      <c r="B76" s="241">
        <v>3</v>
      </c>
      <c r="C76" s="421" t="s">
        <v>180</v>
      </c>
      <c r="D76" s="422"/>
      <c r="E76" s="248" t="s">
        <v>181</v>
      </c>
      <c r="F76" s="249"/>
      <c r="G76" s="250">
        <v>327703.59999999998</v>
      </c>
      <c r="L76" s="251"/>
      <c r="N76" s="241">
        <v>3</v>
      </c>
      <c r="O76" s="421" t="s">
        <v>180</v>
      </c>
      <c r="P76" s="422"/>
      <c r="Q76" s="248" t="s">
        <v>181</v>
      </c>
      <c r="R76" s="249"/>
      <c r="S76" s="250">
        <v>327703.59999999998</v>
      </c>
      <c r="X76" s="251"/>
      <c r="Y76" s="252"/>
      <c r="Z76" s="253"/>
      <c r="AA76" s="239"/>
      <c r="AB76" s="239"/>
      <c r="AC76" s="239"/>
      <c r="AD76" s="111"/>
      <c r="AE76" s="111"/>
    </row>
    <row r="77" spans="2:34" ht="36" customHeight="1" x14ac:dyDescent="0.25">
      <c r="B77" s="241">
        <v>4</v>
      </c>
      <c r="C77" s="391" t="s">
        <v>182</v>
      </c>
      <c r="D77" s="392"/>
      <c r="E77" s="242" t="s">
        <v>181</v>
      </c>
      <c r="F77" s="254" t="s">
        <v>183</v>
      </c>
      <c r="G77" s="255">
        <f>G74*G75*G76</f>
        <v>2596199.0006399998</v>
      </c>
      <c r="L77" s="229"/>
      <c r="N77" s="241">
        <v>4</v>
      </c>
      <c r="O77" s="391" t="s">
        <v>182</v>
      </c>
      <c r="P77" s="392"/>
      <c r="Q77" s="242" t="s">
        <v>181</v>
      </c>
      <c r="R77" s="254" t="s">
        <v>183</v>
      </c>
      <c r="S77" s="255">
        <f>S74*S75*S76</f>
        <v>2596120.3517759996</v>
      </c>
      <c r="X77" s="229"/>
      <c r="Y77" s="256"/>
      <c r="Z77" s="239"/>
      <c r="AA77" s="257"/>
      <c r="AB77" s="258"/>
      <c r="AC77" s="259"/>
      <c r="AD77" s="119"/>
      <c r="AE77" s="119"/>
    </row>
    <row r="78" spans="2:34" ht="33.75" customHeight="1" x14ac:dyDescent="0.25">
      <c r="B78" s="241">
        <v>5</v>
      </c>
      <c r="C78" s="391" t="s">
        <v>184</v>
      </c>
      <c r="D78" s="392"/>
      <c r="E78" s="242" t="s">
        <v>185</v>
      </c>
      <c r="F78" s="243"/>
      <c r="G78" s="260">
        <v>4338372</v>
      </c>
      <c r="L78" s="251"/>
      <c r="N78" s="241">
        <v>5</v>
      </c>
      <c r="O78" s="391" t="s">
        <v>184</v>
      </c>
      <c r="P78" s="392"/>
      <c r="Q78" s="242" t="s">
        <v>185</v>
      </c>
      <c r="R78" s="243"/>
      <c r="S78" s="260">
        <v>4338372</v>
      </c>
      <c r="X78" s="251"/>
      <c r="Y78" s="256"/>
      <c r="Z78" s="246"/>
      <c r="AA78" s="261"/>
      <c r="AB78" s="262"/>
      <c r="AC78" s="263"/>
      <c r="AD78" s="119"/>
      <c r="AE78" s="119"/>
    </row>
    <row r="79" spans="2:34" ht="36" customHeight="1" x14ac:dyDescent="0.25">
      <c r="B79" s="241">
        <v>6</v>
      </c>
      <c r="C79" s="391" t="s">
        <v>186</v>
      </c>
      <c r="D79" s="392"/>
      <c r="E79" s="242" t="s">
        <v>187</v>
      </c>
      <c r="F79" s="243"/>
      <c r="G79" s="264">
        <v>5.0999999999999997E-2</v>
      </c>
      <c r="L79" s="265"/>
      <c r="N79" s="241">
        <v>6</v>
      </c>
      <c r="O79" s="391" t="s">
        <v>186</v>
      </c>
      <c r="P79" s="392"/>
      <c r="Q79" s="242" t="s">
        <v>187</v>
      </c>
      <c r="R79" s="243"/>
      <c r="S79" s="264">
        <v>5.0999999999999997E-2</v>
      </c>
      <c r="X79" s="265"/>
      <c r="Y79" s="266"/>
      <c r="Z79" s="252"/>
      <c r="AA79" s="261"/>
      <c r="AB79" s="262"/>
      <c r="AC79" s="263"/>
      <c r="AD79" s="119"/>
      <c r="AE79" s="119"/>
    </row>
    <row r="80" spans="2:34" ht="30.75" customHeight="1" x14ac:dyDescent="0.25">
      <c r="B80" s="241">
        <v>7</v>
      </c>
      <c r="C80" s="391" t="s">
        <v>188</v>
      </c>
      <c r="D80" s="392"/>
      <c r="E80" s="242" t="s">
        <v>112</v>
      </c>
      <c r="F80" s="254" t="s">
        <v>189</v>
      </c>
      <c r="G80" s="267">
        <f>G78*G79</f>
        <v>221256.97199999998</v>
      </c>
      <c r="L80" s="266"/>
      <c r="N80" s="241">
        <v>7</v>
      </c>
      <c r="O80" s="391" t="s">
        <v>188</v>
      </c>
      <c r="P80" s="392"/>
      <c r="Q80" s="242" t="s">
        <v>112</v>
      </c>
      <c r="R80" s="254" t="s">
        <v>189</v>
      </c>
      <c r="S80" s="267">
        <f>S78*S79</f>
        <v>221256.97199999998</v>
      </c>
      <c r="X80" s="266"/>
      <c r="Y80" s="266"/>
      <c r="Z80" s="239"/>
      <c r="AA80" s="261"/>
      <c r="AB80" s="262"/>
      <c r="AC80" s="263"/>
      <c r="AD80" s="119"/>
      <c r="AE80" s="119"/>
    </row>
    <row r="81" spans="2:33" ht="15.75" customHeight="1" x14ac:dyDescent="0.25">
      <c r="B81" s="241">
        <v>8</v>
      </c>
      <c r="C81" s="391" t="s">
        <v>190</v>
      </c>
      <c r="D81" s="392"/>
      <c r="E81" s="242" t="s">
        <v>112</v>
      </c>
      <c r="F81" s="254" t="s">
        <v>191</v>
      </c>
      <c r="G81" s="268">
        <f>G77+G80</f>
        <v>2817455.9726399998</v>
      </c>
      <c r="L81" s="269"/>
      <c r="N81" s="241">
        <v>8</v>
      </c>
      <c r="O81" s="391" t="s">
        <v>190</v>
      </c>
      <c r="P81" s="392"/>
      <c r="Q81" s="242" t="s">
        <v>112</v>
      </c>
      <c r="R81" s="254" t="s">
        <v>191</v>
      </c>
      <c r="S81" s="268">
        <f>S77+S80</f>
        <v>2817377.3237759997</v>
      </c>
      <c r="X81" s="269"/>
      <c r="Y81" s="269"/>
      <c r="Z81" s="239"/>
      <c r="AA81" s="265"/>
      <c r="AB81" s="270"/>
      <c r="AC81" s="271"/>
      <c r="AD81" s="271"/>
      <c r="AE81" s="266"/>
    </row>
    <row r="82" spans="2:33" ht="18" customHeight="1" x14ac:dyDescent="0.25">
      <c r="B82" s="241">
        <v>9</v>
      </c>
      <c r="C82" s="391" t="s">
        <v>192</v>
      </c>
      <c r="D82" s="392"/>
      <c r="E82" s="242" t="s">
        <v>112</v>
      </c>
      <c r="F82" s="254" t="s">
        <v>193</v>
      </c>
      <c r="G82" s="268">
        <f>G81*0.18</f>
        <v>507142.07507519994</v>
      </c>
      <c r="L82" s="269"/>
      <c r="N82" s="241">
        <v>9</v>
      </c>
      <c r="O82" s="391" t="s">
        <v>192</v>
      </c>
      <c r="P82" s="392"/>
      <c r="Q82" s="242" t="s">
        <v>112</v>
      </c>
      <c r="R82" s="254" t="s">
        <v>193</v>
      </c>
      <c r="S82" s="268">
        <f>S81*0.18</f>
        <v>507127.91827967996</v>
      </c>
      <c r="X82" s="269"/>
      <c r="Y82" s="269"/>
      <c r="Z82" s="265"/>
      <c r="AA82" s="266"/>
      <c r="AB82" s="272"/>
      <c r="AC82" s="272"/>
      <c r="AD82" s="272"/>
      <c r="AE82" s="266"/>
    </row>
    <row r="83" spans="2:33" ht="18" customHeight="1" thickBot="1" x14ac:dyDescent="0.3">
      <c r="B83" s="273">
        <v>10</v>
      </c>
      <c r="C83" s="393" t="s">
        <v>194</v>
      </c>
      <c r="D83" s="394"/>
      <c r="E83" s="274" t="s">
        <v>112</v>
      </c>
      <c r="F83" s="275" t="s">
        <v>195</v>
      </c>
      <c r="G83" s="276">
        <f>G81+G82</f>
        <v>3324598.0477151996</v>
      </c>
      <c r="L83" s="269"/>
      <c r="N83" s="273">
        <v>10</v>
      </c>
      <c r="O83" s="393" t="s">
        <v>194</v>
      </c>
      <c r="P83" s="394"/>
      <c r="Q83" s="274" t="s">
        <v>112</v>
      </c>
      <c r="R83" s="275" t="s">
        <v>195</v>
      </c>
      <c r="S83" s="276">
        <f>S81+S82</f>
        <v>3324505.2420556797</v>
      </c>
      <c r="X83" s="269"/>
      <c r="Y83" s="269"/>
      <c r="Z83" s="266"/>
      <c r="AA83" s="266"/>
      <c r="AB83" s="277"/>
      <c r="AC83" s="277"/>
      <c r="AD83" s="277"/>
      <c r="AE83" s="272"/>
    </row>
    <row r="84" spans="2:33" ht="13.5" thickBot="1" x14ac:dyDescent="0.25">
      <c r="L84" s="36"/>
    </row>
    <row r="85" spans="2:33" ht="19.5" customHeight="1" thickBot="1" x14ac:dyDescent="0.35">
      <c r="B85" s="406" t="s">
        <v>196</v>
      </c>
      <c r="C85" s="407"/>
      <c r="D85" s="407"/>
      <c r="E85" s="407"/>
      <c r="F85" s="407"/>
      <c r="G85" s="407"/>
      <c r="H85" s="407"/>
      <c r="I85" s="407"/>
      <c r="J85" s="407"/>
      <c r="K85" s="407"/>
      <c r="L85" s="408"/>
      <c r="N85" s="406" t="s">
        <v>196</v>
      </c>
      <c r="O85" s="407"/>
      <c r="P85" s="407"/>
      <c r="Q85" s="407"/>
      <c r="R85" s="407"/>
      <c r="S85" s="407"/>
      <c r="T85" s="407"/>
      <c r="U85" s="407"/>
      <c r="V85" s="407"/>
      <c r="W85" s="407"/>
      <c r="X85" s="408"/>
      <c r="Z85" s="395" t="s">
        <v>197</v>
      </c>
      <c r="AA85" s="396"/>
      <c r="AB85" s="396"/>
      <c r="AC85" s="396"/>
      <c r="AD85" s="396"/>
      <c r="AE85" s="396"/>
      <c r="AF85" s="396"/>
      <c r="AG85"/>
    </row>
    <row r="86" spans="2:33" ht="19.5" customHeight="1" thickBot="1" x14ac:dyDescent="0.35">
      <c r="B86" s="397" t="s">
        <v>38</v>
      </c>
      <c r="C86" s="399" t="s">
        <v>39</v>
      </c>
      <c r="D86" s="400"/>
      <c r="E86" s="403" t="s">
        <v>40</v>
      </c>
      <c r="F86" s="381" t="s">
        <v>41</v>
      </c>
      <c r="G86" s="382"/>
      <c r="H86" s="382"/>
      <c r="I86" s="382"/>
      <c r="J86" s="382"/>
      <c r="K86" s="382"/>
      <c r="L86" s="383"/>
      <c r="M86" s="38"/>
      <c r="N86" s="397" t="s">
        <v>38</v>
      </c>
      <c r="O86" s="399" t="s">
        <v>39</v>
      </c>
      <c r="P86" s="400"/>
      <c r="Q86" s="403" t="s">
        <v>40</v>
      </c>
      <c r="R86" s="381" t="s">
        <v>41</v>
      </c>
      <c r="S86" s="382"/>
      <c r="T86" s="382"/>
      <c r="U86" s="382"/>
      <c r="V86" s="382"/>
      <c r="W86" s="382"/>
      <c r="X86" s="383"/>
      <c r="Y86" s="39"/>
      <c r="Z86" s="405" t="s">
        <v>42</v>
      </c>
      <c r="AA86" s="405"/>
      <c r="AB86" s="405"/>
      <c r="AC86" s="405"/>
      <c r="AD86" s="405"/>
      <c r="AE86" s="405"/>
      <c r="AF86" s="405"/>
      <c r="AG86"/>
    </row>
    <row r="87" spans="2:33" ht="48" customHeight="1" thickBot="1" x14ac:dyDescent="0.35">
      <c r="B87" s="398"/>
      <c r="C87" s="401"/>
      <c r="D87" s="402"/>
      <c r="E87" s="404"/>
      <c r="F87" s="40" t="s">
        <v>43</v>
      </c>
      <c r="G87" s="40" t="s">
        <v>44</v>
      </c>
      <c r="H87" s="41" t="s">
        <v>45</v>
      </c>
      <c r="I87" s="41" t="s">
        <v>46</v>
      </c>
      <c r="J87" s="41" t="s">
        <v>47</v>
      </c>
      <c r="K87" s="41" t="s">
        <v>48</v>
      </c>
      <c r="L87" s="42" t="s">
        <v>49</v>
      </c>
      <c r="M87" s="38"/>
      <c r="N87" s="398"/>
      <c r="O87" s="401"/>
      <c r="P87" s="402"/>
      <c r="Q87" s="404"/>
      <c r="R87" s="40" t="s">
        <v>43</v>
      </c>
      <c r="S87" s="40" t="s">
        <v>44</v>
      </c>
      <c r="T87" s="41" t="s">
        <v>45</v>
      </c>
      <c r="U87" s="41" t="s">
        <v>46</v>
      </c>
      <c r="V87" s="41" t="s">
        <v>47</v>
      </c>
      <c r="W87" s="41" t="s">
        <v>48</v>
      </c>
      <c r="X87" s="42" t="s">
        <v>49</v>
      </c>
      <c r="Y87" s="39"/>
      <c r="Z87" s="405" t="s">
        <v>198</v>
      </c>
      <c r="AA87" s="405"/>
      <c r="AB87" s="405"/>
      <c r="AC87" s="405"/>
      <c r="AD87" s="405"/>
      <c r="AE87" s="405"/>
      <c r="AF87" s="405"/>
      <c r="AG87"/>
    </row>
    <row r="88" spans="2:33" ht="19.5" customHeight="1" x14ac:dyDescent="0.3">
      <c r="B88" s="37">
        <v>1</v>
      </c>
      <c r="C88" s="379">
        <v>2</v>
      </c>
      <c r="D88" s="380"/>
      <c r="E88" s="43">
        <v>3</v>
      </c>
      <c r="F88" s="44">
        <v>4</v>
      </c>
      <c r="G88" s="44">
        <v>5</v>
      </c>
      <c r="H88" s="45">
        <v>6</v>
      </c>
      <c r="I88" s="45">
        <v>7</v>
      </c>
      <c r="J88" s="45">
        <v>8</v>
      </c>
      <c r="K88" s="45">
        <v>9</v>
      </c>
      <c r="L88" s="46">
        <v>10</v>
      </c>
      <c r="M88" s="38"/>
      <c r="N88" s="37">
        <v>1</v>
      </c>
      <c r="O88" s="379">
        <v>2</v>
      </c>
      <c r="P88" s="380"/>
      <c r="Q88" s="43">
        <v>3</v>
      </c>
      <c r="R88" s="44">
        <v>4</v>
      </c>
      <c r="S88" s="44">
        <v>5</v>
      </c>
      <c r="T88" s="45">
        <v>6</v>
      </c>
      <c r="U88" s="45">
        <v>7</v>
      </c>
      <c r="V88" s="45">
        <v>8</v>
      </c>
      <c r="W88" s="45">
        <v>9</v>
      </c>
      <c r="X88" s="46">
        <v>10</v>
      </c>
      <c r="Y88" s="39"/>
      <c r="Z88" s="47"/>
      <c r="AA88"/>
      <c r="AB88"/>
      <c r="AC88"/>
      <c r="AD88"/>
      <c r="AE88"/>
      <c r="AF88"/>
      <c r="AG88" s="48"/>
    </row>
    <row r="89" spans="2:33" ht="48.75" customHeight="1" x14ac:dyDescent="0.3">
      <c r="B89" s="49">
        <v>1</v>
      </c>
      <c r="C89" s="387" t="s">
        <v>51</v>
      </c>
      <c r="D89" s="388"/>
      <c r="E89" s="50" t="s">
        <v>52</v>
      </c>
      <c r="F89" s="51">
        <f>F90+F94+F97+F101</f>
        <v>0</v>
      </c>
      <c r="G89" s="51">
        <f>G90+G94+G97+G101</f>
        <v>0</v>
      </c>
      <c r="H89" s="52">
        <f>I89+J89+K89+L89</f>
        <v>0</v>
      </c>
      <c r="I89" s="51">
        <f>I90+I94+I97+I101</f>
        <v>0</v>
      </c>
      <c r="J89" s="51">
        <f>J90+J94+J97+J101</f>
        <v>0</v>
      </c>
      <c r="K89" s="51">
        <f>K90+K94+K97+K101</f>
        <v>0</v>
      </c>
      <c r="L89" s="53">
        <f>L90+L94+L97+L101</f>
        <v>0</v>
      </c>
      <c r="M89" s="38"/>
      <c r="N89" s="49">
        <v>1</v>
      </c>
      <c r="O89" s="387" t="s">
        <v>51</v>
      </c>
      <c r="P89" s="388"/>
      <c r="Q89" s="50" t="s">
        <v>52</v>
      </c>
      <c r="R89" s="51">
        <f>R90+R94+R97+R101</f>
        <v>3923276</v>
      </c>
      <c r="S89" s="51">
        <f>S90+S94+S97+S101</f>
        <v>0</v>
      </c>
      <c r="T89" s="52">
        <f>U89+V89+W89+X89</f>
        <v>3923276</v>
      </c>
      <c r="U89" s="51">
        <f>U90+U94+U97+U101</f>
        <v>3923276</v>
      </c>
      <c r="V89" s="51">
        <f>V90+V94+V97+V101</f>
        <v>0</v>
      </c>
      <c r="W89" s="51">
        <f>W90+W94+W97+W101</f>
        <v>0</v>
      </c>
      <c r="X89" s="53">
        <f>X90+X94+X97+X101</f>
        <v>0</v>
      </c>
      <c r="Y89" s="39"/>
      <c r="Z89" s="54" t="s">
        <v>53</v>
      </c>
      <c r="AA89"/>
      <c r="AB89"/>
      <c r="AC89"/>
      <c r="AD89"/>
      <c r="AF89" s="54" t="s">
        <v>199</v>
      </c>
      <c r="AG89"/>
    </row>
    <row r="90" spans="2:33" ht="46.5" customHeight="1" x14ac:dyDescent="0.3">
      <c r="B90" s="55" t="s">
        <v>55</v>
      </c>
      <c r="C90" s="385" t="s">
        <v>56</v>
      </c>
      <c r="D90" s="386"/>
      <c r="E90" s="56" t="s">
        <v>52</v>
      </c>
      <c r="F90" s="57">
        <f t="shared" ref="F90:L90" si="29">F91+F92+F93</f>
        <v>0</v>
      </c>
      <c r="G90" s="57">
        <f t="shared" si="29"/>
        <v>0</v>
      </c>
      <c r="H90" s="58">
        <f t="shared" si="29"/>
        <v>0</v>
      </c>
      <c r="I90" s="57">
        <f t="shared" si="29"/>
        <v>0</v>
      </c>
      <c r="J90" s="57">
        <f t="shared" si="29"/>
        <v>0</v>
      </c>
      <c r="K90" s="57">
        <f t="shared" si="29"/>
        <v>0</v>
      </c>
      <c r="L90" s="59">
        <f t="shared" si="29"/>
        <v>0</v>
      </c>
      <c r="M90" s="38"/>
      <c r="N90" s="55" t="s">
        <v>55</v>
      </c>
      <c r="O90" s="385" t="s">
        <v>56</v>
      </c>
      <c r="P90" s="386"/>
      <c r="Q90" s="56" t="s">
        <v>52</v>
      </c>
      <c r="R90" s="57">
        <f t="shared" ref="R90:X90" si="30">R91+R92+R93</f>
        <v>3923276</v>
      </c>
      <c r="S90" s="57">
        <f t="shared" si="30"/>
        <v>0</v>
      </c>
      <c r="T90" s="58">
        <f t="shared" si="30"/>
        <v>3923276</v>
      </c>
      <c r="U90" s="57">
        <f t="shared" si="30"/>
        <v>3923276</v>
      </c>
      <c r="V90" s="57">
        <f t="shared" si="30"/>
        <v>0</v>
      </c>
      <c r="W90" s="57">
        <f t="shared" si="30"/>
        <v>0</v>
      </c>
      <c r="X90" s="59">
        <f t="shared" si="30"/>
        <v>0</v>
      </c>
      <c r="Y90" s="39"/>
      <c r="Z90" s="47"/>
      <c r="AA90"/>
      <c r="AB90"/>
      <c r="AC90"/>
      <c r="AD90"/>
      <c r="AE90"/>
      <c r="AF90"/>
      <c r="AG90"/>
    </row>
    <row r="91" spans="2:33" ht="49.5" customHeight="1" x14ac:dyDescent="0.25">
      <c r="B91" s="60" t="s">
        <v>57</v>
      </c>
      <c r="C91" s="377" t="s">
        <v>239</v>
      </c>
      <c r="D91" s="384"/>
      <c r="E91" s="61" t="s">
        <v>52</v>
      </c>
      <c r="F91" s="62"/>
      <c r="G91" s="62"/>
      <c r="H91" s="63">
        <f>F91+G91</f>
        <v>0</v>
      </c>
      <c r="I91" s="64">
        <f>H91</f>
        <v>0</v>
      </c>
      <c r="J91" s="62"/>
      <c r="K91" s="65"/>
      <c r="L91" s="66"/>
      <c r="M91" s="38"/>
      <c r="N91" s="60" t="s">
        <v>57</v>
      </c>
      <c r="O91" s="377" t="s">
        <v>239</v>
      </c>
      <c r="P91" s="384"/>
      <c r="Q91" s="61" t="s">
        <v>52</v>
      </c>
      <c r="R91" s="62">
        <v>3923276</v>
      </c>
      <c r="S91" s="62"/>
      <c r="T91" s="63">
        <f>R91+S91</f>
        <v>3923276</v>
      </c>
      <c r="U91" s="64">
        <f>T91</f>
        <v>3923276</v>
      </c>
      <c r="V91" s="62"/>
      <c r="W91" s="65"/>
      <c r="X91" s="66"/>
      <c r="Y91" s="39"/>
      <c r="Z91" s="437" t="s">
        <v>58</v>
      </c>
      <c r="AA91" s="438"/>
      <c r="AB91" s="438"/>
      <c r="AC91" s="438"/>
      <c r="AD91" s="438"/>
      <c r="AE91" s="438"/>
      <c r="AF91" s="438"/>
      <c r="AG91" s="438"/>
    </row>
    <row r="92" spans="2:33" ht="34.5" customHeight="1" x14ac:dyDescent="0.25">
      <c r="B92" s="60" t="s">
        <v>59</v>
      </c>
      <c r="C92" s="377" t="s">
        <v>60</v>
      </c>
      <c r="D92" s="384"/>
      <c r="E92" s="61" t="s">
        <v>52</v>
      </c>
      <c r="F92" s="62"/>
      <c r="G92" s="62"/>
      <c r="H92" s="63">
        <f>F92+G92</f>
        <v>0</v>
      </c>
      <c r="I92" s="62"/>
      <c r="J92" s="62"/>
      <c r="K92" s="65"/>
      <c r="L92" s="66"/>
      <c r="M92" s="38"/>
      <c r="N92" s="60" t="s">
        <v>59</v>
      </c>
      <c r="O92" s="377" t="s">
        <v>60</v>
      </c>
      <c r="P92" s="384"/>
      <c r="Q92" s="61" t="s">
        <v>52</v>
      </c>
      <c r="R92" s="62"/>
      <c r="S92" s="62"/>
      <c r="T92" s="63">
        <f>R92+S92</f>
        <v>0</v>
      </c>
      <c r="U92" s="62"/>
      <c r="V92" s="62"/>
      <c r="W92" s="65"/>
      <c r="X92" s="66"/>
      <c r="Y92" s="39"/>
      <c r="Z92" s="438"/>
      <c r="AA92" s="438"/>
      <c r="AB92" s="438"/>
      <c r="AC92" s="438"/>
      <c r="AD92" s="438"/>
      <c r="AE92" s="438"/>
      <c r="AF92" s="438"/>
      <c r="AG92" s="438"/>
    </row>
    <row r="93" spans="2:33" ht="36" customHeight="1" x14ac:dyDescent="0.25">
      <c r="B93" s="60" t="s">
        <v>61</v>
      </c>
      <c r="C93" s="377" t="s">
        <v>62</v>
      </c>
      <c r="D93" s="384"/>
      <c r="E93" s="61" t="s">
        <v>52</v>
      </c>
      <c r="F93" s="62"/>
      <c r="G93" s="62"/>
      <c r="H93" s="63">
        <f>F93+G93</f>
        <v>0</v>
      </c>
      <c r="I93" s="62"/>
      <c r="J93" s="62"/>
      <c r="K93" s="65"/>
      <c r="L93" s="66"/>
      <c r="M93" s="38"/>
      <c r="N93" s="60" t="s">
        <v>61</v>
      </c>
      <c r="O93" s="377" t="s">
        <v>62</v>
      </c>
      <c r="P93" s="384"/>
      <c r="Q93" s="61" t="s">
        <v>52</v>
      </c>
      <c r="R93" s="62"/>
      <c r="S93" s="62"/>
      <c r="T93" s="63">
        <f>R93+S93</f>
        <v>0</v>
      </c>
      <c r="U93" s="62"/>
      <c r="V93" s="62"/>
      <c r="W93" s="65"/>
      <c r="X93" s="66"/>
      <c r="Y93" s="39"/>
      <c r="Z93" s="438"/>
      <c r="AA93" s="438"/>
      <c r="AB93" s="438"/>
      <c r="AC93" s="438"/>
      <c r="AD93" s="438"/>
      <c r="AE93" s="438"/>
      <c r="AF93" s="438"/>
      <c r="AG93" s="438"/>
    </row>
    <row r="94" spans="2:33" ht="33.75" customHeight="1" x14ac:dyDescent="0.25">
      <c r="B94" s="55" t="s">
        <v>63</v>
      </c>
      <c r="C94" s="385" t="s">
        <v>64</v>
      </c>
      <c r="D94" s="386"/>
      <c r="E94" s="56" t="s">
        <v>52</v>
      </c>
      <c r="F94" s="57">
        <f t="shared" ref="F94:L94" si="31">F95+F96</f>
        <v>0</v>
      </c>
      <c r="G94" s="57">
        <f t="shared" si="31"/>
        <v>0</v>
      </c>
      <c r="H94" s="58">
        <f t="shared" si="31"/>
        <v>0</v>
      </c>
      <c r="I94" s="57">
        <f t="shared" si="31"/>
        <v>0</v>
      </c>
      <c r="J94" s="57">
        <f t="shared" si="31"/>
        <v>0</v>
      </c>
      <c r="K94" s="57">
        <f t="shared" si="31"/>
        <v>0</v>
      </c>
      <c r="L94" s="59">
        <f t="shared" si="31"/>
        <v>0</v>
      </c>
      <c r="M94" s="38"/>
      <c r="N94" s="55" t="s">
        <v>63</v>
      </c>
      <c r="O94" s="385" t="s">
        <v>64</v>
      </c>
      <c r="P94" s="386"/>
      <c r="Q94" s="56" t="s">
        <v>52</v>
      </c>
      <c r="R94" s="57">
        <f t="shared" ref="R94:X94" si="32">R95+R96</f>
        <v>0</v>
      </c>
      <c r="S94" s="57">
        <f t="shared" si="32"/>
        <v>0</v>
      </c>
      <c r="T94" s="58">
        <f t="shared" si="32"/>
        <v>0</v>
      </c>
      <c r="U94" s="57">
        <f t="shared" si="32"/>
        <v>0</v>
      </c>
      <c r="V94" s="57">
        <f t="shared" si="32"/>
        <v>0</v>
      </c>
      <c r="W94" s="57">
        <f t="shared" si="32"/>
        <v>0</v>
      </c>
      <c r="X94" s="59">
        <f t="shared" si="32"/>
        <v>0</v>
      </c>
      <c r="Y94" s="39"/>
      <c r="Z94" s="438"/>
      <c r="AA94" s="438"/>
      <c r="AB94" s="438"/>
      <c r="AC94" s="438"/>
      <c r="AD94" s="438"/>
      <c r="AE94" s="438"/>
      <c r="AF94" s="438"/>
      <c r="AG94" s="438"/>
    </row>
    <row r="95" spans="2:33" ht="45" customHeight="1" thickBot="1" x14ac:dyDescent="0.3">
      <c r="B95" s="60" t="s">
        <v>65</v>
      </c>
      <c r="C95" s="377" t="s">
        <v>66</v>
      </c>
      <c r="D95" s="384"/>
      <c r="E95" s="61" t="s">
        <v>52</v>
      </c>
      <c r="F95" s="62"/>
      <c r="G95" s="62"/>
      <c r="H95" s="63">
        <f>F95+G95</f>
        <v>0</v>
      </c>
      <c r="I95" s="62"/>
      <c r="J95" s="62"/>
      <c r="K95" s="65"/>
      <c r="L95" s="66"/>
      <c r="M95" s="38"/>
      <c r="N95" s="60" t="s">
        <v>65</v>
      </c>
      <c r="O95" s="377" t="s">
        <v>66</v>
      </c>
      <c r="P95" s="384"/>
      <c r="Q95" s="61" t="s">
        <v>52</v>
      </c>
      <c r="R95" s="62"/>
      <c r="S95" s="62"/>
      <c r="T95" s="63">
        <f>R95+S95</f>
        <v>0</v>
      </c>
      <c r="U95" s="62"/>
      <c r="V95" s="62"/>
      <c r="W95" s="65"/>
      <c r="X95" s="66"/>
      <c r="Y95" s="39"/>
      <c r="Z95" s="438"/>
      <c r="AA95" s="438"/>
      <c r="AB95" s="438"/>
      <c r="AC95" s="438"/>
      <c r="AD95" s="438"/>
      <c r="AE95" s="438"/>
      <c r="AF95" s="438"/>
      <c r="AG95" s="438"/>
    </row>
    <row r="96" spans="2:33" ht="56.25" customHeight="1" thickBot="1" x14ac:dyDescent="0.3">
      <c r="B96" s="60" t="s">
        <v>67</v>
      </c>
      <c r="C96" s="377" t="s">
        <v>68</v>
      </c>
      <c r="D96" s="384"/>
      <c r="E96" s="61" t="s">
        <v>52</v>
      </c>
      <c r="F96" s="62"/>
      <c r="G96" s="62"/>
      <c r="H96" s="63">
        <f>F96+G96</f>
        <v>0</v>
      </c>
      <c r="I96" s="62"/>
      <c r="J96" s="62"/>
      <c r="K96" s="65"/>
      <c r="L96" s="66"/>
      <c r="M96" s="38"/>
      <c r="N96" s="60" t="s">
        <v>67</v>
      </c>
      <c r="O96" s="377" t="s">
        <v>68</v>
      </c>
      <c r="P96" s="384"/>
      <c r="Q96" s="61" t="s">
        <v>52</v>
      </c>
      <c r="R96" s="62"/>
      <c r="S96" s="62"/>
      <c r="T96" s="63">
        <f>R96+S96</f>
        <v>0</v>
      </c>
      <c r="U96" s="62"/>
      <c r="V96" s="62"/>
      <c r="W96" s="65"/>
      <c r="X96" s="66"/>
      <c r="Y96" s="39"/>
      <c r="Z96" s="435" t="s">
        <v>69</v>
      </c>
      <c r="AA96" s="435"/>
      <c r="AB96" s="435"/>
      <c r="AC96" s="436"/>
      <c r="AD96" s="67">
        <f>T133</f>
        <v>112005</v>
      </c>
      <c r="AE96" s="68" t="s">
        <v>70</v>
      </c>
      <c r="AF96" s="69" t="s">
        <v>71</v>
      </c>
      <c r="AG96" s="70"/>
    </row>
    <row r="97" spans="2:33" ht="38.25" customHeight="1" thickBot="1" x14ac:dyDescent="0.35">
      <c r="B97" s="55" t="s">
        <v>72</v>
      </c>
      <c r="C97" s="389" t="s">
        <v>73</v>
      </c>
      <c r="D97" s="390"/>
      <c r="E97" s="56" t="s">
        <v>52</v>
      </c>
      <c r="F97" s="57">
        <f t="shared" ref="F97:L97" si="33">F98+F99+F100</f>
        <v>0</v>
      </c>
      <c r="G97" s="57">
        <f t="shared" si="33"/>
        <v>0</v>
      </c>
      <c r="H97" s="58">
        <f t="shared" si="33"/>
        <v>0</v>
      </c>
      <c r="I97" s="57">
        <f t="shared" si="33"/>
        <v>0</v>
      </c>
      <c r="J97" s="57">
        <f t="shared" si="33"/>
        <v>0</v>
      </c>
      <c r="K97" s="57">
        <f t="shared" si="33"/>
        <v>0</v>
      </c>
      <c r="L97" s="59">
        <f t="shared" si="33"/>
        <v>0</v>
      </c>
      <c r="M97" s="38"/>
      <c r="N97" s="55" t="s">
        <v>72</v>
      </c>
      <c r="O97" s="389" t="s">
        <v>73</v>
      </c>
      <c r="P97" s="390"/>
      <c r="Q97" s="56" t="s">
        <v>52</v>
      </c>
      <c r="R97" s="57">
        <f t="shared" ref="R97:X97" si="34">R98+R99+R100</f>
        <v>0</v>
      </c>
      <c r="S97" s="57">
        <f t="shared" si="34"/>
        <v>0</v>
      </c>
      <c r="T97" s="58">
        <f t="shared" si="34"/>
        <v>0</v>
      </c>
      <c r="U97" s="57">
        <f t="shared" si="34"/>
        <v>0</v>
      </c>
      <c r="V97" s="57">
        <f t="shared" si="34"/>
        <v>0</v>
      </c>
      <c r="W97" s="57">
        <f t="shared" si="34"/>
        <v>0</v>
      </c>
      <c r="X97" s="59">
        <f t="shared" si="34"/>
        <v>0</v>
      </c>
      <c r="Y97" s="39"/>
      <c r="Z97" s="435" t="s">
        <v>74</v>
      </c>
      <c r="AA97" s="435"/>
      <c r="AB97" s="435"/>
      <c r="AC97" s="435"/>
      <c r="AD97" s="71" t="s">
        <v>75</v>
      </c>
      <c r="AE97" s="68" t="s">
        <v>70</v>
      </c>
      <c r="AF97" s="72"/>
      <c r="AG97" s="73"/>
    </row>
    <row r="98" spans="2:33" ht="41.25" customHeight="1" x14ac:dyDescent="0.25">
      <c r="B98" s="60" t="s">
        <v>76</v>
      </c>
      <c r="C98" s="377" t="s">
        <v>77</v>
      </c>
      <c r="D98" s="378"/>
      <c r="E98" s="61" t="s">
        <v>52</v>
      </c>
      <c r="F98" s="62"/>
      <c r="G98" s="62"/>
      <c r="H98" s="63">
        <f>F98+G98</f>
        <v>0</v>
      </c>
      <c r="I98" s="62"/>
      <c r="J98" s="62"/>
      <c r="K98" s="65"/>
      <c r="L98" s="66"/>
      <c r="M98" s="38"/>
      <c r="N98" s="60" t="s">
        <v>76</v>
      </c>
      <c r="O98" s="377" t="s">
        <v>77</v>
      </c>
      <c r="P98" s="378"/>
      <c r="Q98" s="61" t="s">
        <v>52</v>
      </c>
      <c r="R98" s="62"/>
      <c r="S98" s="62"/>
      <c r="T98" s="63">
        <f>R98+S98</f>
        <v>0</v>
      </c>
      <c r="U98" s="62"/>
      <c r="V98" s="62"/>
      <c r="W98" s="65"/>
      <c r="X98" s="66"/>
      <c r="Y98" s="39"/>
      <c r="Z98" s="435" t="s">
        <v>78</v>
      </c>
      <c r="AA98" s="435"/>
      <c r="AB98" s="435"/>
      <c r="AC98" s="435"/>
      <c r="AD98" s="71" t="s">
        <v>79</v>
      </c>
      <c r="AE98" s="68" t="s">
        <v>70</v>
      </c>
      <c r="AF98" s="74"/>
      <c r="AG98"/>
    </row>
    <row r="99" spans="2:33" ht="35.25" customHeight="1" thickBot="1" x14ac:dyDescent="0.3">
      <c r="B99" s="60" t="s">
        <v>80</v>
      </c>
      <c r="C99" s="377" t="s">
        <v>81</v>
      </c>
      <c r="D99" s="378"/>
      <c r="E99" s="61" t="s">
        <v>52</v>
      </c>
      <c r="F99" s="62"/>
      <c r="G99" s="62"/>
      <c r="H99" s="63">
        <f>F99+G99</f>
        <v>0</v>
      </c>
      <c r="I99" s="62"/>
      <c r="J99" s="62"/>
      <c r="K99" s="65"/>
      <c r="L99" s="66"/>
      <c r="M99" s="38"/>
      <c r="N99" s="60" t="s">
        <v>80</v>
      </c>
      <c r="O99" s="377" t="s">
        <v>81</v>
      </c>
      <c r="P99" s="378"/>
      <c r="Q99" s="61" t="s">
        <v>52</v>
      </c>
      <c r="R99" s="62"/>
      <c r="S99" s="62"/>
      <c r="T99" s="63">
        <f>R99+S99</f>
        <v>0</v>
      </c>
      <c r="U99" s="62"/>
      <c r="V99" s="62"/>
      <c r="W99" s="65"/>
      <c r="X99" s="66"/>
      <c r="Y99" s="39"/>
      <c r="Z99" s="74"/>
      <c r="AA99" s="74"/>
      <c r="AB99" s="74"/>
      <c r="AC99" s="74"/>
      <c r="AD99" s="74"/>
      <c r="AE99" s="74"/>
      <c r="AF99" s="74"/>
      <c r="AG99"/>
    </row>
    <row r="100" spans="2:33" ht="57" customHeight="1" thickBot="1" x14ac:dyDescent="0.3">
      <c r="B100" s="60" t="s">
        <v>82</v>
      </c>
      <c r="C100" s="377" t="s">
        <v>83</v>
      </c>
      <c r="D100" s="384"/>
      <c r="E100" s="61" t="s">
        <v>52</v>
      </c>
      <c r="F100" s="62"/>
      <c r="G100" s="62"/>
      <c r="H100" s="63">
        <f>F100+G100</f>
        <v>0</v>
      </c>
      <c r="I100" s="62"/>
      <c r="J100" s="62"/>
      <c r="K100" s="65"/>
      <c r="L100" s="66"/>
      <c r="M100" s="38"/>
      <c r="N100" s="60" t="s">
        <v>82</v>
      </c>
      <c r="O100" s="377" t="s">
        <v>83</v>
      </c>
      <c r="P100" s="384"/>
      <c r="Q100" s="61" t="s">
        <v>52</v>
      </c>
      <c r="R100" s="62"/>
      <c r="S100" s="62"/>
      <c r="T100" s="63">
        <f>R100+S100</f>
        <v>0</v>
      </c>
      <c r="U100" s="62"/>
      <c r="V100" s="62"/>
      <c r="W100" s="65"/>
      <c r="X100" s="66"/>
      <c r="Y100" s="39"/>
      <c r="Z100" s="75" t="s">
        <v>84</v>
      </c>
      <c r="AA100" s="75" t="s">
        <v>85</v>
      </c>
      <c r="AB100" s="76" t="s">
        <v>86</v>
      </c>
      <c r="AC100" s="76" t="s">
        <v>87</v>
      </c>
      <c r="AD100" s="76" t="s">
        <v>88</v>
      </c>
      <c r="AE100" s="76" t="s">
        <v>89</v>
      </c>
      <c r="AF100" s="76" t="s">
        <v>90</v>
      </c>
      <c r="AG100"/>
    </row>
    <row r="101" spans="2:33" ht="37.5" customHeight="1" x14ac:dyDescent="0.25">
      <c r="B101" s="55" t="s">
        <v>91</v>
      </c>
      <c r="C101" s="385" t="s">
        <v>92</v>
      </c>
      <c r="D101" s="386"/>
      <c r="E101" s="56" t="s">
        <v>52</v>
      </c>
      <c r="F101" s="57">
        <f t="shared" ref="F101:L101" si="35">F102+F103</f>
        <v>0</v>
      </c>
      <c r="G101" s="57">
        <f t="shared" si="35"/>
        <v>0</v>
      </c>
      <c r="H101" s="58">
        <f t="shared" si="35"/>
        <v>0</v>
      </c>
      <c r="I101" s="57">
        <f t="shared" si="35"/>
        <v>0</v>
      </c>
      <c r="J101" s="57">
        <f t="shared" si="35"/>
        <v>0</v>
      </c>
      <c r="K101" s="57">
        <f t="shared" si="35"/>
        <v>0</v>
      </c>
      <c r="L101" s="59">
        <f t="shared" si="35"/>
        <v>0</v>
      </c>
      <c r="M101" s="38"/>
      <c r="N101" s="55" t="s">
        <v>91</v>
      </c>
      <c r="O101" s="385" t="s">
        <v>92</v>
      </c>
      <c r="P101" s="386"/>
      <c r="Q101" s="56" t="s">
        <v>52</v>
      </c>
      <c r="R101" s="57">
        <f t="shared" ref="R101:X101" si="36">R102+R103</f>
        <v>0</v>
      </c>
      <c r="S101" s="57">
        <f t="shared" si="36"/>
        <v>0</v>
      </c>
      <c r="T101" s="58">
        <f t="shared" si="36"/>
        <v>0</v>
      </c>
      <c r="U101" s="57">
        <f t="shared" si="36"/>
        <v>0</v>
      </c>
      <c r="V101" s="57">
        <f t="shared" si="36"/>
        <v>0</v>
      </c>
      <c r="W101" s="57">
        <f t="shared" si="36"/>
        <v>0</v>
      </c>
      <c r="X101" s="59">
        <f t="shared" si="36"/>
        <v>0</v>
      </c>
      <c r="Y101" s="39"/>
      <c r="Z101" s="439">
        <v>1</v>
      </c>
      <c r="AA101" s="443" t="s">
        <v>93</v>
      </c>
      <c r="AB101" s="78">
        <f>ROUND(AD96*AF97,0)</f>
        <v>0</v>
      </c>
      <c r="AC101" s="79">
        <v>0.92588999999999999</v>
      </c>
      <c r="AD101" s="445">
        <f>ROUND(AB101*AC101,2)</f>
        <v>0</v>
      </c>
      <c r="AE101" s="445">
        <f>ROUND(AD101*18/100,2)</f>
        <v>0</v>
      </c>
      <c r="AF101" s="445">
        <f>AD101+AE101</f>
        <v>0</v>
      </c>
      <c r="AG101"/>
    </row>
    <row r="102" spans="2:33" ht="38.25" customHeight="1" thickBot="1" x14ac:dyDescent="0.3">
      <c r="B102" s="81" t="s">
        <v>94</v>
      </c>
      <c r="C102" s="377" t="s">
        <v>95</v>
      </c>
      <c r="D102" s="384"/>
      <c r="E102" s="61" t="s">
        <v>52</v>
      </c>
      <c r="F102" s="62"/>
      <c r="G102" s="62"/>
      <c r="H102" s="63">
        <f>F102+G102</f>
        <v>0</v>
      </c>
      <c r="I102" s="62"/>
      <c r="J102" s="62"/>
      <c r="K102" s="65"/>
      <c r="L102" s="66"/>
      <c r="M102" s="38"/>
      <c r="N102" s="81" t="s">
        <v>94</v>
      </c>
      <c r="O102" s="377" t="s">
        <v>95</v>
      </c>
      <c r="P102" s="384"/>
      <c r="Q102" s="61" t="s">
        <v>52</v>
      </c>
      <c r="R102" s="62"/>
      <c r="S102" s="62"/>
      <c r="T102" s="63">
        <f>R102+S102</f>
        <v>0</v>
      </c>
      <c r="U102" s="62"/>
      <c r="V102" s="62"/>
      <c r="W102" s="65"/>
      <c r="X102" s="66"/>
      <c r="Y102" s="39"/>
      <c r="Z102" s="440"/>
      <c r="AA102" s="449"/>
      <c r="AB102" s="82"/>
      <c r="AC102" s="83"/>
      <c r="AD102" s="449"/>
      <c r="AE102" s="449"/>
      <c r="AF102" s="449"/>
      <c r="AG102"/>
    </row>
    <row r="103" spans="2:33" ht="29.25" customHeight="1" x14ac:dyDescent="0.25">
      <c r="B103" s="81" t="s">
        <v>96</v>
      </c>
      <c r="C103" s="377" t="s">
        <v>97</v>
      </c>
      <c r="D103" s="384"/>
      <c r="E103" s="61" t="s">
        <v>52</v>
      </c>
      <c r="F103" s="62"/>
      <c r="G103" s="62"/>
      <c r="H103" s="63">
        <f>F103+G103</f>
        <v>0</v>
      </c>
      <c r="I103" s="62"/>
      <c r="J103" s="62"/>
      <c r="K103" s="65"/>
      <c r="L103" s="66"/>
      <c r="M103" s="38"/>
      <c r="N103" s="81" t="s">
        <v>96</v>
      </c>
      <c r="O103" s="377" t="s">
        <v>97</v>
      </c>
      <c r="P103" s="384"/>
      <c r="Q103" s="61" t="s">
        <v>52</v>
      </c>
      <c r="R103" s="62"/>
      <c r="S103" s="62"/>
      <c r="T103" s="63">
        <f>R103+S103</f>
        <v>0</v>
      </c>
      <c r="U103" s="62"/>
      <c r="V103" s="62"/>
      <c r="W103" s="65"/>
      <c r="X103" s="66"/>
      <c r="Y103" s="39"/>
      <c r="Z103" s="441">
        <v>2</v>
      </c>
      <c r="AA103" s="443" t="s">
        <v>98</v>
      </c>
      <c r="AB103" s="78">
        <f>ROUND(AD96-AB101,0)</f>
        <v>112005</v>
      </c>
      <c r="AC103" s="79"/>
      <c r="AD103" s="445">
        <f>ROUND(AB103*AC103,2)</f>
        <v>0</v>
      </c>
      <c r="AE103" s="445">
        <f>ROUND(AD103*18/100,2)</f>
        <v>0</v>
      </c>
      <c r="AF103" s="445">
        <f>AD103+AE103</f>
        <v>0</v>
      </c>
      <c r="AG103"/>
    </row>
    <row r="104" spans="2:33" ht="53.25" customHeight="1" thickBot="1" x14ac:dyDescent="0.3">
      <c r="B104" s="49" t="s">
        <v>99</v>
      </c>
      <c r="C104" s="373" t="s">
        <v>100</v>
      </c>
      <c r="D104" s="374"/>
      <c r="E104" s="85" t="s">
        <v>52</v>
      </c>
      <c r="F104" s="86">
        <f t="shared" ref="F104:L104" si="37">F105+F126+F131+F132</f>
        <v>0</v>
      </c>
      <c r="G104" s="86">
        <f t="shared" si="37"/>
        <v>0</v>
      </c>
      <c r="H104" s="86">
        <f t="shared" si="37"/>
        <v>0</v>
      </c>
      <c r="I104" s="86">
        <f t="shared" si="37"/>
        <v>0</v>
      </c>
      <c r="J104" s="86">
        <f t="shared" si="37"/>
        <v>0</v>
      </c>
      <c r="K104" s="86">
        <f t="shared" si="37"/>
        <v>0</v>
      </c>
      <c r="L104" s="86">
        <f t="shared" si="37"/>
        <v>0</v>
      </c>
      <c r="M104" s="38"/>
      <c r="N104" s="49" t="s">
        <v>99</v>
      </c>
      <c r="O104" s="373" t="s">
        <v>100</v>
      </c>
      <c r="P104" s="374"/>
      <c r="Q104" s="85" t="s">
        <v>52</v>
      </c>
      <c r="R104" s="86">
        <f t="shared" ref="R104:X104" si="38">R105+R126+R131+R132</f>
        <v>3810944</v>
      </c>
      <c r="S104" s="86">
        <f t="shared" si="38"/>
        <v>0</v>
      </c>
      <c r="T104" s="86">
        <f t="shared" si="38"/>
        <v>3811271</v>
      </c>
      <c r="U104" s="86">
        <f t="shared" si="38"/>
        <v>0</v>
      </c>
      <c r="V104" s="86">
        <f t="shared" si="38"/>
        <v>0</v>
      </c>
      <c r="W104" s="86">
        <f t="shared" si="38"/>
        <v>3186275</v>
      </c>
      <c r="X104" s="86">
        <f t="shared" si="38"/>
        <v>624996</v>
      </c>
      <c r="Y104" s="39"/>
      <c r="Z104" s="442"/>
      <c r="AA104" s="444"/>
      <c r="AB104" s="82"/>
      <c r="AC104" s="87"/>
      <c r="AD104" s="450"/>
      <c r="AE104" s="450"/>
      <c r="AF104" s="450"/>
      <c r="AG104"/>
    </row>
    <row r="105" spans="2:33" ht="32.25" customHeight="1" x14ac:dyDescent="0.3">
      <c r="B105" s="55" t="s">
        <v>101</v>
      </c>
      <c r="C105" s="375" t="s">
        <v>102</v>
      </c>
      <c r="D105" s="376"/>
      <c r="E105" s="88" t="s">
        <v>52</v>
      </c>
      <c r="F105" s="89">
        <f t="shared" ref="F105:L105" si="39">F106+F108+F125</f>
        <v>0</v>
      </c>
      <c r="G105" s="90">
        <f t="shared" si="39"/>
        <v>0</v>
      </c>
      <c r="H105" s="90">
        <f t="shared" si="39"/>
        <v>0</v>
      </c>
      <c r="I105" s="90">
        <f t="shared" si="39"/>
        <v>0</v>
      </c>
      <c r="J105" s="90">
        <f t="shared" si="39"/>
        <v>0</v>
      </c>
      <c r="K105" s="90">
        <f t="shared" si="39"/>
        <v>0</v>
      </c>
      <c r="L105" s="90">
        <f t="shared" si="39"/>
        <v>0</v>
      </c>
      <c r="M105" s="38"/>
      <c r="N105" s="55" t="s">
        <v>101</v>
      </c>
      <c r="O105" s="375" t="s">
        <v>102</v>
      </c>
      <c r="P105" s="376"/>
      <c r="Q105" s="88" t="s">
        <v>52</v>
      </c>
      <c r="R105" s="89">
        <f t="shared" ref="R105:X105" si="40">R106+R108+R125</f>
        <v>3617264</v>
      </c>
      <c r="S105" s="90">
        <f t="shared" si="40"/>
        <v>0</v>
      </c>
      <c r="T105" s="90">
        <f t="shared" si="40"/>
        <v>3617591</v>
      </c>
      <c r="U105" s="90">
        <f t="shared" si="40"/>
        <v>0</v>
      </c>
      <c r="V105" s="90">
        <f t="shared" si="40"/>
        <v>0</v>
      </c>
      <c r="W105" s="90">
        <f t="shared" si="40"/>
        <v>2992595</v>
      </c>
      <c r="X105" s="90">
        <f t="shared" si="40"/>
        <v>624996</v>
      </c>
      <c r="Y105" s="91"/>
      <c r="Z105" s="439">
        <v>3</v>
      </c>
      <c r="AA105" s="443" t="s">
        <v>103</v>
      </c>
      <c r="AB105" s="78">
        <f>AB101+AB103</f>
        <v>112005</v>
      </c>
      <c r="AC105" s="80"/>
      <c r="AD105" s="445">
        <f>AD101+AD103</f>
        <v>0</v>
      </c>
      <c r="AE105" s="445">
        <f>AE101+AE103</f>
        <v>0</v>
      </c>
      <c r="AF105" s="445">
        <f>AF101+AF103</f>
        <v>0</v>
      </c>
      <c r="AG105"/>
    </row>
    <row r="106" spans="2:33" ht="34.5" customHeight="1" thickBot="1" x14ac:dyDescent="0.35">
      <c r="B106" s="92" t="s">
        <v>104</v>
      </c>
      <c r="C106" s="428" t="s">
        <v>105</v>
      </c>
      <c r="D106" s="429"/>
      <c r="E106" s="93" t="s">
        <v>52</v>
      </c>
      <c r="F106" s="94">
        <f>H106-G106</f>
        <v>0</v>
      </c>
      <c r="G106" s="95"/>
      <c r="H106" s="94">
        <f>I106+J106+K106+L106</f>
        <v>0</v>
      </c>
      <c r="I106" s="95"/>
      <c r="J106" s="95"/>
      <c r="K106" s="96"/>
      <c r="L106" s="97"/>
      <c r="M106" s="98"/>
      <c r="N106" s="92" t="s">
        <v>104</v>
      </c>
      <c r="O106" s="428" t="s">
        <v>105</v>
      </c>
      <c r="P106" s="429"/>
      <c r="Q106" s="93" t="s">
        <v>52</v>
      </c>
      <c r="R106" s="94">
        <f>T106-S106</f>
        <v>0</v>
      </c>
      <c r="S106" s="95"/>
      <c r="T106" s="94">
        <f>U106+V106+W106+X106</f>
        <v>0</v>
      </c>
      <c r="U106" s="95"/>
      <c r="V106" s="95"/>
      <c r="W106" s="96"/>
      <c r="X106" s="97"/>
      <c r="Y106" s="99"/>
      <c r="Z106" s="447"/>
      <c r="AA106" s="444"/>
      <c r="AB106" s="100"/>
      <c r="AC106" s="101"/>
      <c r="AD106" s="446"/>
      <c r="AE106" s="446"/>
      <c r="AF106" s="446"/>
      <c r="AG106"/>
    </row>
    <row r="107" spans="2:33" ht="36.75" customHeight="1" thickBot="1" x14ac:dyDescent="0.35">
      <c r="B107" s="102" t="s">
        <v>106</v>
      </c>
      <c r="C107" s="409" t="s">
        <v>107</v>
      </c>
      <c r="D107" s="410"/>
      <c r="E107" s="103" t="s">
        <v>52</v>
      </c>
      <c r="F107" s="65">
        <f>H107-G107</f>
        <v>0</v>
      </c>
      <c r="G107" s="104"/>
      <c r="H107" s="63">
        <f>I107+J107+K107+L107</f>
        <v>0</v>
      </c>
      <c r="I107" s="104"/>
      <c r="J107" s="104"/>
      <c r="K107" s="105"/>
      <c r="L107" s="106"/>
      <c r="M107" s="98"/>
      <c r="N107" s="102" t="s">
        <v>106</v>
      </c>
      <c r="O107" s="409" t="s">
        <v>107</v>
      </c>
      <c r="P107" s="410"/>
      <c r="Q107" s="103" t="s">
        <v>52</v>
      </c>
      <c r="R107" s="65">
        <f>T107-S107</f>
        <v>0</v>
      </c>
      <c r="S107" s="104"/>
      <c r="T107" s="63">
        <f>U107+V107+W107+X107</f>
        <v>0</v>
      </c>
      <c r="U107" s="104"/>
      <c r="V107" s="104"/>
      <c r="W107" s="105"/>
      <c r="X107" s="106"/>
      <c r="Y107" s="99"/>
      <c r="Z107" s="107"/>
      <c r="AA107" s="108" t="s">
        <v>108</v>
      </c>
      <c r="AB107" s="107"/>
      <c r="AC107" s="107"/>
      <c r="AD107" s="107"/>
      <c r="AE107" s="107"/>
      <c r="AF107"/>
      <c r="AG107"/>
    </row>
    <row r="108" spans="2:33" s="117" customFormat="1" ht="57" customHeight="1" x14ac:dyDescent="0.3">
      <c r="B108" s="55" t="s">
        <v>109</v>
      </c>
      <c r="C108" s="411" t="s">
        <v>110</v>
      </c>
      <c r="D108" s="420"/>
      <c r="E108" s="88" t="s">
        <v>52</v>
      </c>
      <c r="F108" s="57">
        <f>F109+F114+F119+F123+F124</f>
        <v>0</v>
      </c>
      <c r="G108" s="57">
        <f>G109+G114+G119+G123+G124</f>
        <v>0</v>
      </c>
      <c r="H108" s="109">
        <f>I108+J108+K108+L108</f>
        <v>0</v>
      </c>
      <c r="I108" s="109">
        <f>I109+I114+I119+I123+I124</f>
        <v>0</v>
      </c>
      <c r="J108" s="109">
        <f>J109+J114+J119+J123+J124</f>
        <v>0</v>
      </c>
      <c r="K108" s="109">
        <f>K109+K114+K119+K123+K124</f>
        <v>0</v>
      </c>
      <c r="L108" s="110">
        <f>L109+L114+L119+L123+L124</f>
        <v>0</v>
      </c>
      <c r="M108" s="98"/>
      <c r="N108" s="55" t="s">
        <v>109</v>
      </c>
      <c r="O108" s="411" t="s">
        <v>110</v>
      </c>
      <c r="P108" s="420"/>
      <c r="Q108" s="88" t="s">
        <v>52</v>
      </c>
      <c r="R108" s="57">
        <f>R109+R114+R119+R123+R124</f>
        <v>3617264</v>
      </c>
      <c r="S108" s="57">
        <f>S109+S114+S119+S123+S124</f>
        <v>0</v>
      </c>
      <c r="T108" s="109">
        <f>U108+V108+W108+X108</f>
        <v>3617591</v>
      </c>
      <c r="U108" s="109">
        <f>U109+U114+U119+U123+U124</f>
        <v>0</v>
      </c>
      <c r="V108" s="109">
        <f>V109+V114+V119+V123+V124</f>
        <v>0</v>
      </c>
      <c r="W108" s="109">
        <f>W109+W114+W119+W123+W124</f>
        <v>2992595</v>
      </c>
      <c r="X108" s="110">
        <f>X109+X114+X119+X123+X124</f>
        <v>624996</v>
      </c>
      <c r="Y108" s="111"/>
      <c r="Z108" s="77">
        <v>4</v>
      </c>
      <c r="AA108" s="112" t="s">
        <v>111</v>
      </c>
      <c r="AB108" s="113"/>
      <c r="AC108" s="114" t="s">
        <v>112</v>
      </c>
      <c r="AD108" s="115"/>
      <c r="AE108" s="116"/>
      <c r="AF108"/>
      <c r="AG108"/>
    </row>
    <row r="109" spans="2:33" ht="55.5" customHeight="1" x14ac:dyDescent="0.3">
      <c r="B109" s="55" t="s">
        <v>113</v>
      </c>
      <c r="C109" s="411" t="s">
        <v>114</v>
      </c>
      <c r="D109" s="420"/>
      <c r="E109" s="56" t="s">
        <v>52</v>
      </c>
      <c r="F109" s="58">
        <f t="shared" ref="F109:L109" si="41">F110+F111+F112</f>
        <v>0</v>
      </c>
      <c r="G109" s="58">
        <f t="shared" si="41"/>
        <v>0</v>
      </c>
      <c r="H109" s="58">
        <f t="shared" si="41"/>
        <v>0</v>
      </c>
      <c r="I109" s="58">
        <f t="shared" si="41"/>
        <v>0</v>
      </c>
      <c r="J109" s="58">
        <f t="shared" si="41"/>
        <v>0</v>
      </c>
      <c r="K109" s="58">
        <f t="shared" si="41"/>
        <v>0</v>
      </c>
      <c r="L109" s="58">
        <f t="shared" si="41"/>
        <v>0</v>
      </c>
      <c r="M109" s="118"/>
      <c r="N109" s="55" t="s">
        <v>113</v>
      </c>
      <c r="O109" s="411" t="s">
        <v>114</v>
      </c>
      <c r="P109" s="420"/>
      <c r="Q109" s="56" t="s">
        <v>52</v>
      </c>
      <c r="R109" s="58">
        <f t="shared" ref="R109:X109" si="42">R110+R111+R112</f>
        <v>3617264</v>
      </c>
      <c r="S109" s="58">
        <f t="shared" si="42"/>
        <v>0</v>
      </c>
      <c r="T109" s="58">
        <f t="shared" si="42"/>
        <v>3617591</v>
      </c>
      <c r="U109" s="58">
        <f t="shared" si="42"/>
        <v>0</v>
      </c>
      <c r="V109" s="58">
        <f t="shared" si="42"/>
        <v>0</v>
      </c>
      <c r="W109" s="58">
        <f t="shared" si="42"/>
        <v>2992595</v>
      </c>
      <c r="X109" s="58">
        <f t="shared" si="42"/>
        <v>624996</v>
      </c>
      <c r="Y109" s="119"/>
      <c r="Z109" s="120"/>
      <c r="AA109" s="121" t="s">
        <v>115</v>
      </c>
      <c r="AB109" s="122"/>
      <c r="AC109" s="123" t="s">
        <v>112</v>
      </c>
      <c r="AD109" s="124">
        <f>ROUND(AD108/118*18,2)</f>
        <v>0</v>
      </c>
      <c r="AE109" s="125"/>
      <c r="AF109"/>
      <c r="AG109"/>
    </row>
    <row r="110" spans="2:33" ht="49.5" customHeight="1" x14ac:dyDescent="0.3">
      <c r="B110" s="126" t="s">
        <v>116</v>
      </c>
      <c r="C110" s="409" t="s">
        <v>240</v>
      </c>
      <c r="D110" s="410"/>
      <c r="E110" s="103" t="s">
        <v>52</v>
      </c>
      <c r="F110" s="65"/>
      <c r="G110" s="104"/>
      <c r="H110" s="63">
        <f>I110+J110+K110+L110</f>
        <v>0</v>
      </c>
      <c r="I110" s="104"/>
      <c r="J110" s="104"/>
      <c r="K110" s="127"/>
      <c r="L110" s="128"/>
      <c r="M110" s="129"/>
      <c r="N110" s="126" t="s">
        <v>116</v>
      </c>
      <c r="O110" s="409" t="s">
        <v>240</v>
      </c>
      <c r="P110" s="410"/>
      <c r="Q110" s="103" t="s">
        <v>52</v>
      </c>
      <c r="R110" s="65">
        <v>3617264</v>
      </c>
      <c r="S110" s="104"/>
      <c r="T110" s="63">
        <f>U110+V110+W110+X110</f>
        <v>3617591</v>
      </c>
      <c r="U110" s="104"/>
      <c r="V110" s="104"/>
      <c r="W110" s="127">
        <v>2992595</v>
      </c>
      <c r="X110" s="128">
        <v>624996</v>
      </c>
      <c r="Y110" s="119"/>
      <c r="Z110" s="84">
        <v>5</v>
      </c>
      <c r="AA110" s="130" t="s">
        <v>117</v>
      </c>
      <c r="AB110" s="131"/>
      <c r="AC110" s="123" t="s">
        <v>112</v>
      </c>
      <c r="AD110" s="124">
        <f>AF105-AD108</f>
        <v>0</v>
      </c>
      <c r="AE110" s="125"/>
      <c r="AF110"/>
      <c r="AG110" s="73"/>
    </row>
    <row r="111" spans="2:33" ht="38.25" customHeight="1" thickBot="1" x14ac:dyDescent="0.35">
      <c r="B111" s="126" t="s">
        <v>118</v>
      </c>
      <c r="C111" s="409" t="s">
        <v>119</v>
      </c>
      <c r="D111" s="410"/>
      <c r="E111" s="103" t="s">
        <v>52</v>
      </c>
      <c r="F111" s="65">
        <f>H111-G111</f>
        <v>0</v>
      </c>
      <c r="G111" s="104"/>
      <c r="H111" s="63">
        <f>I111+J111+K111+L111</f>
        <v>0</v>
      </c>
      <c r="I111" s="104"/>
      <c r="J111" s="104"/>
      <c r="K111" s="105"/>
      <c r="L111" s="106"/>
      <c r="M111" s="132"/>
      <c r="N111" s="126" t="s">
        <v>118</v>
      </c>
      <c r="O111" s="409" t="s">
        <v>119</v>
      </c>
      <c r="P111" s="410"/>
      <c r="Q111" s="103" t="s">
        <v>52</v>
      </c>
      <c r="R111" s="65">
        <f>T111-S111</f>
        <v>0</v>
      </c>
      <c r="S111" s="104"/>
      <c r="T111" s="63">
        <f>U111+V111+W111+X111</f>
        <v>0</v>
      </c>
      <c r="U111" s="104"/>
      <c r="V111" s="104"/>
      <c r="W111" s="105"/>
      <c r="X111" s="106"/>
      <c r="Y111" s="133"/>
      <c r="Z111" s="134"/>
      <c r="AA111" s="135" t="s">
        <v>115</v>
      </c>
      <c r="AB111" s="136"/>
      <c r="AC111" s="137" t="s">
        <v>112</v>
      </c>
      <c r="AD111" s="138">
        <f>ROUND(AD110*18/118,2)</f>
        <v>0</v>
      </c>
      <c r="AE111" s="139"/>
      <c r="AF111"/>
      <c r="AG111"/>
    </row>
    <row r="112" spans="2:33" ht="38.25" customHeight="1" x14ac:dyDescent="0.3">
      <c r="B112" s="126" t="s">
        <v>118</v>
      </c>
      <c r="C112" s="409" t="s">
        <v>119</v>
      </c>
      <c r="D112" s="410"/>
      <c r="E112" s="103"/>
      <c r="F112" s="65"/>
      <c r="G112" s="104"/>
      <c r="H112" s="63"/>
      <c r="I112" s="104"/>
      <c r="J112" s="104"/>
      <c r="K112" s="105"/>
      <c r="L112" s="106"/>
      <c r="M112" s="132"/>
      <c r="N112" s="126" t="s">
        <v>118</v>
      </c>
      <c r="O112" s="409" t="s">
        <v>119</v>
      </c>
      <c r="P112" s="410"/>
      <c r="Q112" s="103"/>
      <c r="R112" s="65"/>
      <c r="S112" s="104"/>
      <c r="T112" s="63"/>
      <c r="U112" s="104"/>
      <c r="V112" s="104"/>
      <c r="W112" s="105"/>
      <c r="X112" s="106"/>
      <c r="Y112" s="133"/>
      <c r="Z112" s="140"/>
      <c r="AA112" s="141"/>
      <c r="AB112" s="142"/>
      <c r="AC112" s="143"/>
      <c r="AD112" s="144"/>
      <c r="AE112" s="145"/>
      <c r="AF112"/>
      <c r="AG112"/>
    </row>
    <row r="113" spans="2:34" ht="42.75" customHeight="1" x14ac:dyDescent="0.2">
      <c r="B113" s="126" t="s">
        <v>120</v>
      </c>
      <c r="C113" s="409" t="s">
        <v>121</v>
      </c>
      <c r="D113" s="410"/>
      <c r="E113" s="103" t="s">
        <v>52</v>
      </c>
      <c r="F113" s="65">
        <f>H113-G113</f>
        <v>0</v>
      </c>
      <c r="G113" s="104"/>
      <c r="H113" s="63">
        <f>I113+J113+K113+L113</f>
        <v>0</v>
      </c>
      <c r="I113" s="104"/>
      <c r="J113" s="104"/>
      <c r="K113" s="105"/>
      <c r="L113" s="106"/>
      <c r="M113" s="132"/>
      <c r="N113" s="126" t="s">
        <v>120</v>
      </c>
      <c r="O113" s="409" t="s">
        <v>121</v>
      </c>
      <c r="P113" s="410"/>
      <c r="Q113" s="103" t="s">
        <v>52</v>
      </c>
      <c r="R113" s="65">
        <f>T113-S113</f>
        <v>0</v>
      </c>
      <c r="S113" s="104"/>
      <c r="T113" s="63">
        <f>U113+V113+W113+X113</f>
        <v>0</v>
      </c>
      <c r="U113" s="104"/>
      <c r="V113" s="104"/>
      <c r="W113" s="105"/>
      <c r="X113" s="106"/>
      <c r="Y113" s="133"/>
      <c r="Z113" s="146"/>
      <c r="AA113" s="147"/>
      <c r="AB113" s="148"/>
      <c r="AC113" s="149"/>
      <c r="AD113" s="150"/>
      <c r="AE113" s="151"/>
      <c r="AF113"/>
      <c r="AG113"/>
    </row>
    <row r="114" spans="2:34" ht="47.25" customHeight="1" x14ac:dyDescent="0.2">
      <c r="B114" s="55" t="s">
        <v>122</v>
      </c>
      <c r="C114" s="411" t="s">
        <v>123</v>
      </c>
      <c r="D114" s="420"/>
      <c r="E114" s="56" t="s">
        <v>52</v>
      </c>
      <c r="F114" s="58">
        <f t="shared" ref="F114:L114" si="43">F115+F116+F117</f>
        <v>0</v>
      </c>
      <c r="G114" s="58">
        <f t="shared" si="43"/>
        <v>0</v>
      </c>
      <c r="H114" s="58">
        <f t="shared" si="43"/>
        <v>0</v>
      </c>
      <c r="I114" s="58">
        <f t="shared" si="43"/>
        <v>0</v>
      </c>
      <c r="J114" s="58">
        <f t="shared" si="43"/>
        <v>0</v>
      </c>
      <c r="K114" s="58">
        <f t="shared" si="43"/>
        <v>0</v>
      </c>
      <c r="L114" s="58">
        <f t="shared" si="43"/>
        <v>0</v>
      </c>
      <c r="M114" s="132"/>
      <c r="N114" s="55" t="s">
        <v>122</v>
      </c>
      <c r="O114" s="411" t="s">
        <v>123</v>
      </c>
      <c r="P114" s="420"/>
      <c r="Q114" s="56" t="s">
        <v>52</v>
      </c>
      <c r="R114" s="58">
        <f t="shared" ref="R114:X114" si="44">R115+R116+R117</f>
        <v>0</v>
      </c>
      <c r="S114" s="58">
        <f t="shared" si="44"/>
        <v>0</v>
      </c>
      <c r="T114" s="58">
        <f t="shared" si="44"/>
        <v>0</v>
      </c>
      <c r="U114" s="58">
        <f t="shared" si="44"/>
        <v>0</v>
      </c>
      <c r="V114" s="58">
        <f t="shared" si="44"/>
        <v>0</v>
      </c>
      <c r="W114" s="58">
        <f t="shared" si="44"/>
        <v>0</v>
      </c>
      <c r="X114" s="58">
        <f t="shared" si="44"/>
        <v>0</v>
      </c>
      <c r="Y114" s="133"/>
      <c r="Z114" s="146"/>
      <c r="AA114" s="147"/>
      <c r="AB114" s="148"/>
      <c r="AC114" s="149"/>
      <c r="AD114" s="150"/>
      <c r="AE114" s="151"/>
      <c r="AF114"/>
      <c r="AG114"/>
    </row>
    <row r="115" spans="2:34" ht="42.75" customHeight="1" x14ac:dyDescent="0.3">
      <c r="B115" s="152" t="s">
        <v>124</v>
      </c>
      <c r="C115" s="409" t="s">
        <v>125</v>
      </c>
      <c r="D115" s="410"/>
      <c r="E115" s="103" t="s">
        <v>52</v>
      </c>
      <c r="F115" s="65">
        <f>H115-G115</f>
        <v>0</v>
      </c>
      <c r="G115" s="104"/>
      <c r="H115" s="63">
        <f>I115+J115+K115+L115</f>
        <v>0</v>
      </c>
      <c r="I115" s="153"/>
      <c r="J115" s="153"/>
      <c r="K115" s="153"/>
      <c r="L115" s="106"/>
      <c r="M115" s="154"/>
      <c r="N115" s="152" t="s">
        <v>124</v>
      </c>
      <c r="O115" s="409" t="s">
        <v>125</v>
      </c>
      <c r="P115" s="410"/>
      <c r="Q115" s="103" t="s">
        <v>52</v>
      </c>
      <c r="R115" s="65">
        <f>T115-S115</f>
        <v>0</v>
      </c>
      <c r="S115" s="104"/>
      <c r="T115" s="63">
        <f>U115+V115+W115+X115</f>
        <v>0</v>
      </c>
      <c r="U115" s="153"/>
      <c r="V115" s="153"/>
      <c r="W115" s="153"/>
      <c r="X115" s="106"/>
      <c r="Y115" s="133"/>
      <c r="Z115" s="155" t="s">
        <v>126</v>
      </c>
      <c r="AA115" s="156"/>
      <c r="AB115" s="157"/>
      <c r="AC115" s="157"/>
      <c r="AD115" s="158"/>
      <c r="AE115" s="448" t="s">
        <v>127</v>
      </c>
      <c r="AF115" s="448"/>
      <c r="AG115" s="156"/>
    </row>
    <row r="116" spans="2:34" ht="36" customHeight="1" x14ac:dyDescent="0.3">
      <c r="B116" s="152" t="s">
        <v>128</v>
      </c>
      <c r="C116" s="409" t="s">
        <v>125</v>
      </c>
      <c r="D116" s="410"/>
      <c r="E116" s="103" t="s">
        <v>52</v>
      </c>
      <c r="F116" s="65">
        <f>H116-G116</f>
        <v>0</v>
      </c>
      <c r="G116" s="104"/>
      <c r="H116" s="63">
        <f>I116+J116+K116+L116</f>
        <v>0</v>
      </c>
      <c r="I116" s="153"/>
      <c r="J116" s="153"/>
      <c r="K116" s="153"/>
      <c r="L116" s="106"/>
      <c r="M116" s="132"/>
      <c r="N116" s="152" t="s">
        <v>128</v>
      </c>
      <c r="O116" s="409" t="s">
        <v>125</v>
      </c>
      <c r="P116" s="410"/>
      <c r="Q116" s="103" t="s">
        <v>52</v>
      </c>
      <c r="R116" s="65">
        <f>T116-S116</f>
        <v>0</v>
      </c>
      <c r="S116" s="104"/>
      <c r="T116" s="63">
        <f>U116+V116+W116+X116</f>
        <v>0</v>
      </c>
      <c r="U116" s="153"/>
      <c r="V116" s="153"/>
      <c r="W116" s="153"/>
      <c r="X116" s="106"/>
      <c r="Y116" s="133"/>
      <c r="Z116" s="159" t="s">
        <v>129</v>
      </c>
      <c r="AA116" s="159"/>
      <c r="AB116" s="156"/>
      <c r="AC116" s="156"/>
      <c r="AD116" s="160"/>
      <c r="AE116" s="161" t="s">
        <v>130</v>
      </c>
      <c r="AF116" s="161"/>
      <c r="AG116" s="159"/>
      <c r="AH116" s="162"/>
    </row>
    <row r="117" spans="2:34" ht="36" customHeight="1" x14ac:dyDescent="0.3">
      <c r="B117" s="152" t="s">
        <v>131</v>
      </c>
      <c r="C117" s="409" t="s">
        <v>125</v>
      </c>
      <c r="D117" s="410"/>
      <c r="E117" s="103"/>
      <c r="F117" s="65"/>
      <c r="G117" s="104"/>
      <c r="H117" s="63"/>
      <c r="I117" s="153"/>
      <c r="J117" s="153"/>
      <c r="K117" s="153"/>
      <c r="L117" s="106"/>
      <c r="M117" s="132"/>
      <c r="N117" s="152" t="s">
        <v>131</v>
      </c>
      <c r="O117" s="409" t="s">
        <v>125</v>
      </c>
      <c r="P117" s="410"/>
      <c r="Q117" s="103"/>
      <c r="R117" s="65"/>
      <c r="S117" s="104"/>
      <c r="T117" s="63"/>
      <c r="U117" s="153"/>
      <c r="V117" s="153"/>
      <c r="W117" s="153"/>
      <c r="X117" s="106"/>
      <c r="Y117" s="133"/>
      <c r="Z117" s="159"/>
      <c r="AA117" s="159"/>
      <c r="AB117" s="156"/>
      <c r="AC117" s="156"/>
      <c r="AD117" s="160"/>
      <c r="AE117" s="161"/>
      <c r="AF117" s="161"/>
      <c r="AG117" s="159"/>
      <c r="AH117" s="162"/>
    </row>
    <row r="118" spans="2:34" ht="29.25" customHeight="1" x14ac:dyDescent="0.3">
      <c r="B118" s="152" t="s">
        <v>132</v>
      </c>
      <c r="C118" s="409" t="s">
        <v>121</v>
      </c>
      <c r="D118" s="410"/>
      <c r="E118" s="103" t="s">
        <v>52</v>
      </c>
      <c r="F118" s="65">
        <f>H118-G118</f>
        <v>0</v>
      </c>
      <c r="G118" s="104"/>
      <c r="H118" s="63">
        <f>I118+J118+K118+L118</f>
        <v>0</v>
      </c>
      <c r="I118" s="153"/>
      <c r="J118" s="153"/>
      <c r="K118" s="153"/>
      <c r="L118" s="106"/>
      <c r="M118" s="132"/>
      <c r="N118" s="152" t="s">
        <v>132</v>
      </c>
      <c r="O118" s="409" t="s">
        <v>121</v>
      </c>
      <c r="P118" s="410"/>
      <c r="Q118" s="103" t="s">
        <v>52</v>
      </c>
      <c r="R118" s="65">
        <f>T118-S118</f>
        <v>0</v>
      </c>
      <c r="S118" s="104"/>
      <c r="T118" s="63">
        <f>U118+V118+W118+X118</f>
        <v>0</v>
      </c>
      <c r="U118" s="153"/>
      <c r="V118" s="153"/>
      <c r="W118" s="153"/>
      <c r="X118" s="106"/>
      <c r="Y118" s="163"/>
      <c r="Z118" s="159" t="s">
        <v>133</v>
      </c>
      <c r="AA118" s="159"/>
      <c r="AB118" s="156"/>
      <c r="AC118" s="156"/>
      <c r="AD118" s="160"/>
      <c r="AE118" s="161" t="s">
        <v>134</v>
      </c>
      <c r="AF118" s="161"/>
      <c r="AG118" s="161"/>
      <c r="AH118" s="162"/>
    </row>
    <row r="119" spans="2:34" ht="28.5" customHeight="1" x14ac:dyDescent="0.3">
      <c r="B119" s="164" t="s">
        <v>135</v>
      </c>
      <c r="C119" s="414" t="s">
        <v>136</v>
      </c>
      <c r="D119" s="415"/>
      <c r="E119" s="165" t="s">
        <v>52</v>
      </c>
      <c r="F119" s="166">
        <f t="shared" ref="F119:L119" si="45">F120+F121</f>
        <v>0</v>
      </c>
      <c r="G119" s="166">
        <f t="shared" si="45"/>
        <v>0</v>
      </c>
      <c r="H119" s="167">
        <f t="shared" si="45"/>
        <v>0</v>
      </c>
      <c r="I119" s="167">
        <f t="shared" si="45"/>
        <v>0</v>
      </c>
      <c r="J119" s="167">
        <f t="shared" si="45"/>
        <v>0</v>
      </c>
      <c r="K119" s="167">
        <f t="shared" si="45"/>
        <v>0</v>
      </c>
      <c r="L119" s="168">
        <f t="shared" si="45"/>
        <v>0</v>
      </c>
      <c r="M119" s="132"/>
      <c r="N119" s="164" t="s">
        <v>135</v>
      </c>
      <c r="O119" s="414" t="s">
        <v>136</v>
      </c>
      <c r="P119" s="415"/>
      <c r="Q119" s="165" t="s">
        <v>52</v>
      </c>
      <c r="R119" s="166">
        <f t="shared" ref="R119:X119" si="46">R120+R121</f>
        <v>0</v>
      </c>
      <c r="S119" s="166">
        <f t="shared" si="46"/>
        <v>0</v>
      </c>
      <c r="T119" s="167">
        <f t="shared" si="46"/>
        <v>0</v>
      </c>
      <c r="U119" s="167">
        <f t="shared" si="46"/>
        <v>0</v>
      </c>
      <c r="V119" s="167">
        <f t="shared" si="46"/>
        <v>0</v>
      </c>
      <c r="W119" s="167">
        <f t="shared" si="46"/>
        <v>0</v>
      </c>
      <c r="X119" s="168">
        <f t="shared" si="46"/>
        <v>0</v>
      </c>
      <c r="Y119" s="169"/>
      <c r="Z119" s="159" t="s">
        <v>137</v>
      </c>
      <c r="AA119" s="159"/>
      <c r="AB119" s="156"/>
      <c r="AC119" s="156"/>
      <c r="AD119" s="170" t="s">
        <v>138</v>
      </c>
      <c r="AE119" s="171"/>
      <c r="AF119" s="161"/>
      <c r="AG119" s="161"/>
      <c r="AH119" s="162"/>
    </row>
    <row r="120" spans="2:34" ht="39.75" customHeight="1" x14ac:dyDescent="0.3">
      <c r="B120" s="152" t="s">
        <v>139</v>
      </c>
      <c r="C120" s="409" t="s">
        <v>140</v>
      </c>
      <c r="D120" s="413"/>
      <c r="E120" s="103" t="s">
        <v>52</v>
      </c>
      <c r="F120" s="65">
        <f t="shared" ref="F120:F125" si="47">H120-G120</f>
        <v>0</v>
      </c>
      <c r="G120" s="104"/>
      <c r="H120" s="63">
        <f t="shared" ref="H120:H125" si="48">I120+J120+K120+L120</f>
        <v>0</v>
      </c>
      <c r="I120" s="153"/>
      <c r="J120" s="153"/>
      <c r="K120" s="153"/>
      <c r="L120" s="106"/>
      <c r="M120" s="132"/>
      <c r="N120" s="152" t="s">
        <v>139</v>
      </c>
      <c r="O120" s="409" t="s">
        <v>140</v>
      </c>
      <c r="P120" s="413"/>
      <c r="Q120" s="103" t="s">
        <v>52</v>
      </c>
      <c r="R120" s="65">
        <f t="shared" ref="R120:R125" si="49">T120-S120</f>
        <v>0</v>
      </c>
      <c r="S120" s="104"/>
      <c r="T120" s="63">
        <f t="shared" ref="T120:T125" si="50">U120+V120+W120+X120</f>
        <v>0</v>
      </c>
      <c r="U120" s="153"/>
      <c r="V120" s="153"/>
      <c r="W120" s="153"/>
      <c r="X120" s="106"/>
      <c r="Y120" s="169"/>
      <c r="Z120" s="159"/>
      <c r="AA120" s="159"/>
      <c r="AB120" s="156"/>
      <c r="AC120" s="156"/>
      <c r="AE120" s="172" t="s">
        <v>141</v>
      </c>
      <c r="AF120" s="171"/>
      <c r="AG120" s="171"/>
      <c r="AH120" s="162"/>
    </row>
    <row r="121" spans="2:34" ht="37.5" customHeight="1" x14ac:dyDescent="0.3">
      <c r="B121" s="152" t="s">
        <v>142</v>
      </c>
      <c r="C121" s="409" t="s">
        <v>140</v>
      </c>
      <c r="D121" s="413"/>
      <c r="E121" s="103" t="s">
        <v>52</v>
      </c>
      <c r="F121" s="65">
        <f t="shared" si="47"/>
        <v>0</v>
      </c>
      <c r="G121" s="104"/>
      <c r="H121" s="63">
        <f t="shared" si="48"/>
        <v>0</v>
      </c>
      <c r="I121" s="153"/>
      <c r="J121" s="153"/>
      <c r="K121" s="153"/>
      <c r="L121" s="106"/>
      <c r="M121" s="132"/>
      <c r="N121" s="152" t="s">
        <v>142</v>
      </c>
      <c r="O121" s="409" t="s">
        <v>140</v>
      </c>
      <c r="P121" s="413"/>
      <c r="Q121" s="103" t="s">
        <v>52</v>
      </c>
      <c r="R121" s="65">
        <f t="shared" si="49"/>
        <v>0</v>
      </c>
      <c r="S121" s="104"/>
      <c r="T121" s="63">
        <f t="shared" si="50"/>
        <v>0</v>
      </c>
      <c r="U121" s="153"/>
      <c r="V121" s="153"/>
      <c r="W121" s="153"/>
      <c r="X121" s="106"/>
      <c r="Y121" s="169"/>
      <c r="Z121" s="159" t="s">
        <v>143</v>
      </c>
      <c r="AA121" s="173"/>
      <c r="AB121" s="174"/>
      <c r="AC121" s="174"/>
      <c r="AD121" s="174"/>
      <c r="AE121" s="161" t="s">
        <v>144</v>
      </c>
      <c r="AF121" s="173"/>
      <c r="AG121" s="173"/>
      <c r="AH121" s="162"/>
    </row>
    <row r="122" spans="2:34" ht="15.75" customHeight="1" x14ac:dyDescent="0.3">
      <c r="B122" s="152" t="s">
        <v>145</v>
      </c>
      <c r="C122" s="409" t="s">
        <v>121</v>
      </c>
      <c r="D122" s="410"/>
      <c r="E122" s="103" t="s">
        <v>52</v>
      </c>
      <c r="F122" s="65">
        <f t="shared" si="47"/>
        <v>0</v>
      </c>
      <c r="G122" s="104"/>
      <c r="H122" s="63">
        <f t="shared" si="48"/>
        <v>0</v>
      </c>
      <c r="I122" s="153"/>
      <c r="J122" s="153"/>
      <c r="K122" s="153"/>
      <c r="L122" s="106"/>
      <c r="M122" s="175"/>
      <c r="N122" s="152" t="s">
        <v>145</v>
      </c>
      <c r="O122" s="409" t="s">
        <v>121</v>
      </c>
      <c r="P122" s="410"/>
      <c r="Q122" s="103" t="s">
        <v>52</v>
      </c>
      <c r="R122" s="65">
        <f t="shared" si="49"/>
        <v>0</v>
      </c>
      <c r="S122" s="104"/>
      <c r="T122" s="63">
        <f t="shared" si="50"/>
        <v>0</v>
      </c>
      <c r="U122" s="153"/>
      <c r="V122" s="153"/>
      <c r="W122" s="153"/>
      <c r="X122" s="106"/>
      <c r="Y122" s="111"/>
      <c r="Z122" s="176" t="s">
        <v>144</v>
      </c>
      <c r="AA122" s="177"/>
      <c r="AB122" s="178"/>
      <c r="AC122" s="179"/>
      <c r="AD122" s="180"/>
      <c r="AE122" s="181"/>
      <c r="AF122" s="182"/>
      <c r="AG122" s="182"/>
    </row>
    <row r="123" spans="2:34" ht="18.75" customHeight="1" x14ac:dyDescent="0.25">
      <c r="B123" s="55" t="s">
        <v>146</v>
      </c>
      <c r="C123" s="411" t="s">
        <v>147</v>
      </c>
      <c r="D123" s="412"/>
      <c r="E123" s="56" t="s">
        <v>52</v>
      </c>
      <c r="F123" s="58">
        <f t="shared" si="47"/>
        <v>0</v>
      </c>
      <c r="G123" s="183"/>
      <c r="H123" s="58">
        <f t="shared" si="48"/>
        <v>0</v>
      </c>
      <c r="I123" s="109"/>
      <c r="J123" s="109"/>
      <c r="K123" s="109"/>
      <c r="L123" s="184"/>
      <c r="M123" s="175"/>
      <c r="N123" s="55" t="s">
        <v>146</v>
      </c>
      <c r="O123" s="411" t="s">
        <v>147</v>
      </c>
      <c r="P123" s="412"/>
      <c r="Q123" s="56" t="s">
        <v>52</v>
      </c>
      <c r="R123" s="58">
        <f t="shared" si="49"/>
        <v>0</v>
      </c>
      <c r="S123" s="183"/>
      <c r="T123" s="58">
        <f t="shared" si="50"/>
        <v>0</v>
      </c>
      <c r="U123" s="109"/>
      <c r="V123" s="109"/>
      <c r="W123" s="109"/>
      <c r="X123" s="184"/>
      <c r="Y123" s="185"/>
      <c r="Z123" s="177"/>
      <c r="AA123" s="177"/>
      <c r="AB123" s="186"/>
      <c r="AC123" s="187"/>
      <c r="AD123" s="111"/>
      <c r="AE123" s="119"/>
    </row>
    <row r="124" spans="2:34" ht="15.75" customHeight="1" x14ac:dyDescent="0.2">
      <c r="B124" s="55" t="s">
        <v>148</v>
      </c>
      <c r="C124" s="411" t="s">
        <v>149</v>
      </c>
      <c r="D124" s="412"/>
      <c r="E124" s="56" t="s">
        <v>52</v>
      </c>
      <c r="F124" s="58">
        <f t="shared" si="47"/>
        <v>0</v>
      </c>
      <c r="G124" s="183"/>
      <c r="H124" s="58">
        <f t="shared" si="48"/>
        <v>0</v>
      </c>
      <c r="I124" s="109"/>
      <c r="J124" s="109"/>
      <c r="K124" s="109"/>
      <c r="L124" s="184"/>
      <c r="M124" s="132"/>
      <c r="N124" s="55" t="s">
        <v>148</v>
      </c>
      <c r="O124" s="411" t="s">
        <v>149</v>
      </c>
      <c r="P124" s="412"/>
      <c r="Q124" s="56" t="s">
        <v>52</v>
      </c>
      <c r="R124" s="58">
        <f t="shared" si="49"/>
        <v>0</v>
      </c>
      <c r="S124" s="183"/>
      <c r="T124" s="58">
        <f t="shared" si="50"/>
        <v>0</v>
      </c>
      <c r="U124" s="109"/>
      <c r="V124" s="109"/>
      <c r="W124" s="109"/>
      <c r="X124" s="184"/>
      <c r="Y124" s="188"/>
      <c r="Z124" s="169"/>
      <c r="AA124" s="111"/>
      <c r="AB124" s="111"/>
      <c r="AC124" s="111"/>
      <c r="AD124" s="111"/>
      <c r="AE124" s="119"/>
    </row>
    <row r="125" spans="2:34" ht="30.75" customHeight="1" x14ac:dyDescent="0.2">
      <c r="B125" s="55" t="s">
        <v>150</v>
      </c>
      <c r="C125" s="411" t="s">
        <v>151</v>
      </c>
      <c r="D125" s="412"/>
      <c r="E125" s="88" t="s">
        <v>52</v>
      </c>
      <c r="F125" s="58">
        <f t="shared" si="47"/>
        <v>0</v>
      </c>
      <c r="G125" s="183"/>
      <c r="H125" s="58">
        <f t="shared" si="48"/>
        <v>0</v>
      </c>
      <c r="I125" s="109"/>
      <c r="J125" s="109"/>
      <c r="K125" s="109"/>
      <c r="L125" s="184"/>
      <c r="M125" s="189"/>
      <c r="N125" s="55" t="s">
        <v>150</v>
      </c>
      <c r="O125" s="411" t="s">
        <v>151</v>
      </c>
      <c r="P125" s="412"/>
      <c r="Q125" s="88" t="s">
        <v>52</v>
      </c>
      <c r="R125" s="58">
        <f t="shared" si="49"/>
        <v>0</v>
      </c>
      <c r="S125" s="183"/>
      <c r="T125" s="58">
        <f t="shared" si="50"/>
        <v>0</v>
      </c>
      <c r="U125" s="109"/>
      <c r="V125" s="109"/>
      <c r="W125" s="109"/>
      <c r="X125" s="184"/>
      <c r="Y125" s="188"/>
      <c r="Z125" s="111"/>
      <c r="AA125" s="185"/>
      <c r="AB125" s="185"/>
      <c r="AC125" s="185"/>
      <c r="AD125" s="185"/>
      <c r="AE125" s="119"/>
    </row>
    <row r="126" spans="2:34" ht="34.5" customHeight="1" x14ac:dyDescent="0.2">
      <c r="B126" s="55" t="s">
        <v>152</v>
      </c>
      <c r="C126" s="411" t="s">
        <v>153</v>
      </c>
      <c r="D126" s="420"/>
      <c r="E126" s="56" t="s">
        <v>52</v>
      </c>
      <c r="F126" s="89">
        <f t="shared" ref="F126:L126" si="51">F127+F128+F129+F130</f>
        <v>0</v>
      </c>
      <c r="G126" s="89">
        <f t="shared" si="51"/>
        <v>0</v>
      </c>
      <c r="H126" s="89">
        <f t="shared" si="51"/>
        <v>0</v>
      </c>
      <c r="I126" s="89">
        <f t="shared" si="51"/>
        <v>0</v>
      </c>
      <c r="J126" s="89">
        <f t="shared" si="51"/>
        <v>0</v>
      </c>
      <c r="K126" s="89">
        <f t="shared" si="51"/>
        <v>0</v>
      </c>
      <c r="L126" s="89">
        <f t="shared" si="51"/>
        <v>0</v>
      </c>
      <c r="M126" s="132"/>
      <c r="N126" s="55" t="s">
        <v>152</v>
      </c>
      <c r="O126" s="411" t="s">
        <v>153</v>
      </c>
      <c r="P126" s="420"/>
      <c r="Q126" s="56" t="s">
        <v>52</v>
      </c>
      <c r="R126" s="89">
        <f t="shared" ref="R126:X126" si="52">R127+R128+R129+R130</f>
        <v>193680</v>
      </c>
      <c r="S126" s="89">
        <f t="shared" si="52"/>
        <v>0</v>
      </c>
      <c r="T126" s="89">
        <f t="shared" si="52"/>
        <v>193680</v>
      </c>
      <c r="U126" s="89">
        <f t="shared" si="52"/>
        <v>0</v>
      </c>
      <c r="V126" s="89">
        <f t="shared" si="52"/>
        <v>0</v>
      </c>
      <c r="W126" s="89">
        <f t="shared" si="52"/>
        <v>193680</v>
      </c>
      <c r="X126" s="89">
        <f t="shared" si="52"/>
        <v>0</v>
      </c>
      <c r="Y126" s="188"/>
      <c r="Z126" s="185"/>
      <c r="AA126" s="190"/>
      <c r="AB126" s="191"/>
      <c r="AC126" s="191"/>
      <c r="AD126" s="191"/>
      <c r="AE126" s="119"/>
    </row>
    <row r="127" spans="2:34" ht="36.75" customHeight="1" x14ac:dyDescent="0.2">
      <c r="B127" s="192" t="s">
        <v>154</v>
      </c>
      <c r="C127" s="409" t="s">
        <v>241</v>
      </c>
      <c r="D127" s="410"/>
      <c r="E127" s="103" t="s">
        <v>52</v>
      </c>
      <c r="F127" s="193"/>
      <c r="G127" s="104"/>
      <c r="H127" s="194">
        <f>I127+J127+K127+L127</f>
        <v>0</v>
      </c>
      <c r="I127" s="153"/>
      <c r="J127" s="195"/>
      <c r="K127" s="196">
        <f>F127</f>
        <v>0</v>
      </c>
      <c r="L127" s="106"/>
      <c r="M127" s="132"/>
      <c r="N127" s="192" t="s">
        <v>154</v>
      </c>
      <c r="O127" s="409" t="s">
        <v>241</v>
      </c>
      <c r="P127" s="410"/>
      <c r="Q127" s="103" t="s">
        <v>52</v>
      </c>
      <c r="R127" s="193">
        <v>193680</v>
      </c>
      <c r="S127" s="104"/>
      <c r="T127" s="194">
        <f>U127+V127+W127+X127</f>
        <v>193680</v>
      </c>
      <c r="U127" s="153"/>
      <c r="V127" s="195"/>
      <c r="W127" s="196">
        <f>R127</f>
        <v>193680</v>
      </c>
      <c r="X127" s="106"/>
      <c r="Y127" s="188"/>
      <c r="Z127" s="197"/>
      <c r="AA127" s="198"/>
      <c r="AB127" s="191"/>
      <c r="AC127" s="191"/>
      <c r="AD127" s="191"/>
      <c r="AE127" s="119"/>
    </row>
    <row r="128" spans="2:34" ht="42" customHeight="1" x14ac:dyDescent="0.2">
      <c r="B128" s="192" t="s">
        <v>155</v>
      </c>
      <c r="C128" s="409" t="s">
        <v>156</v>
      </c>
      <c r="D128" s="410"/>
      <c r="E128" s="103" t="s">
        <v>52</v>
      </c>
      <c r="F128" s="65">
        <f>H128-G128</f>
        <v>0</v>
      </c>
      <c r="G128" s="104"/>
      <c r="H128" s="194">
        <f>I128+J128+K128+L128</f>
        <v>0</v>
      </c>
      <c r="I128" s="153"/>
      <c r="J128" s="195"/>
      <c r="K128" s="153"/>
      <c r="L128" s="106"/>
      <c r="M128" s="132"/>
      <c r="N128" s="192" t="s">
        <v>155</v>
      </c>
      <c r="O128" s="409" t="s">
        <v>156</v>
      </c>
      <c r="P128" s="410"/>
      <c r="Q128" s="103" t="s">
        <v>52</v>
      </c>
      <c r="R128" s="65">
        <f>T128-S128</f>
        <v>0</v>
      </c>
      <c r="S128" s="104"/>
      <c r="T128" s="194">
        <f>U128+V128+W128+X128</f>
        <v>0</v>
      </c>
      <c r="U128" s="153"/>
      <c r="V128" s="195"/>
      <c r="W128" s="153"/>
      <c r="X128" s="106"/>
      <c r="Y128" s="188"/>
      <c r="Z128" s="197"/>
      <c r="AA128" s="199"/>
      <c r="AB128" s="191"/>
      <c r="AC128" s="191"/>
      <c r="AD128" s="191"/>
      <c r="AE128" s="119"/>
    </row>
    <row r="129" spans="2:34" ht="42" customHeight="1" x14ac:dyDescent="0.2">
      <c r="B129" s="192" t="s">
        <v>157</v>
      </c>
      <c r="C129" s="409" t="s">
        <v>156</v>
      </c>
      <c r="D129" s="410"/>
      <c r="E129" s="103"/>
      <c r="F129" s="65"/>
      <c r="G129" s="104"/>
      <c r="H129" s="194"/>
      <c r="I129" s="153"/>
      <c r="J129" s="195"/>
      <c r="K129" s="153"/>
      <c r="L129" s="106"/>
      <c r="M129" s="132"/>
      <c r="N129" s="192" t="s">
        <v>157</v>
      </c>
      <c r="O129" s="409" t="s">
        <v>156</v>
      </c>
      <c r="P129" s="410"/>
      <c r="Q129" s="103"/>
      <c r="R129" s="65"/>
      <c r="S129" s="104"/>
      <c r="T129" s="194"/>
      <c r="U129" s="153"/>
      <c r="V129" s="195"/>
      <c r="W129" s="153"/>
      <c r="X129" s="106"/>
      <c r="Y129" s="188"/>
      <c r="Z129" s="197"/>
      <c r="AA129" s="199"/>
      <c r="AB129" s="191"/>
      <c r="AC129" s="191"/>
      <c r="AD129" s="191"/>
      <c r="AE129" s="119"/>
    </row>
    <row r="130" spans="2:34" ht="16.5" customHeight="1" x14ac:dyDescent="0.2">
      <c r="B130" s="192" t="s">
        <v>158</v>
      </c>
      <c r="C130" s="409" t="s">
        <v>156</v>
      </c>
      <c r="D130" s="410"/>
      <c r="E130" s="103" t="s">
        <v>52</v>
      </c>
      <c r="F130" s="65">
        <f>H130-G130</f>
        <v>0</v>
      </c>
      <c r="G130" s="104"/>
      <c r="H130" s="194">
        <f>I130+J130+K130+L130</f>
        <v>0</v>
      </c>
      <c r="I130" s="153"/>
      <c r="J130" s="195"/>
      <c r="K130" s="153"/>
      <c r="L130" s="106"/>
      <c r="M130" s="132"/>
      <c r="N130" s="192" t="s">
        <v>158</v>
      </c>
      <c r="O130" s="409" t="s">
        <v>156</v>
      </c>
      <c r="P130" s="410"/>
      <c r="Q130" s="103" t="s">
        <v>52</v>
      </c>
      <c r="R130" s="65">
        <f>T130-S130</f>
        <v>0</v>
      </c>
      <c r="S130" s="104"/>
      <c r="T130" s="194">
        <f>U130+V130+W130+X130</f>
        <v>0</v>
      </c>
      <c r="U130" s="153"/>
      <c r="V130" s="195"/>
      <c r="W130" s="153"/>
      <c r="X130" s="106"/>
      <c r="Y130" s="188"/>
      <c r="Z130" s="200"/>
      <c r="AA130" s="199"/>
      <c r="AB130" s="191"/>
      <c r="AC130" s="191"/>
      <c r="AD130" s="191"/>
      <c r="AE130" s="119"/>
    </row>
    <row r="131" spans="2:34" ht="35.25" customHeight="1" x14ac:dyDescent="0.2">
      <c r="B131" s="55" t="s">
        <v>159</v>
      </c>
      <c r="C131" s="411" t="s">
        <v>160</v>
      </c>
      <c r="D131" s="412"/>
      <c r="E131" s="56" t="s">
        <v>52</v>
      </c>
      <c r="F131" s="58">
        <f>H131-G131</f>
        <v>0</v>
      </c>
      <c r="G131" s="183"/>
      <c r="H131" s="58">
        <f>I131+J131+K131+L131</f>
        <v>0</v>
      </c>
      <c r="I131" s="109"/>
      <c r="J131" s="201"/>
      <c r="K131" s="109"/>
      <c r="L131" s="202"/>
      <c r="M131" s="132"/>
      <c r="N131" s="55" t="s">
        <v>159</v>
      </c>
      <c r="O131" s="411" t="s">
        <v>160</v>
      </c>
      <c r="P131" s="412"/>
      <c r="Q131" s="56" t="s">
        <v>52</v>
      </c>
      <c r="R131" s="58">
        <f>T131-S131</f>
        <v>0</v>
      </c>
      <c r="S131" s="183"/>
      <c r="T131" s="58">
        <f>U131+V131+W131+X131</f>
        <v>0</v>
      </c>
      <c r="U131" s="109"/>
      <c r="V131" s="201"/>
      <c r="W131" s="109"/>
      <c r="X131" s="202"/>
      <c r="Y131" s="188"/>
      <c r="Z131" s="200"/>
      <c r="AA131" s="199"/>
      <c r="AB131" s="191"/>
      <c r="AC131" s="191"/>
      <c r="AD131" s="191"/>
      <c r="AE131" s="119"/>
    </row>
    <row r="132" spans="2:34" s="209" customFormat="1" ht="35.25" customHeight="1" x14ac:dyDescent="0.3">
      <c r="B132" s="203" t="s">
        <v>161</v>
      </c>
      <c r="C132" s="416" t="s">
        <v>162</v>
      </c>
      <c r="D132" s="417"/>
      <c r="E132" s="56" t="s">
        <v>52</v>
      </c>
      <c r="F132" s="58">
        <f>H132-G132</f>
        <v>0</v>
      </c>
      <c r="G132" s="204"/>
      <c r="H132" s="58">
        <f>I132+J132+K132+L132</f>
        <v>0</v>
      </c>
      <c r="I132" s="204"/>
      <c r="J132" s="205"/>
      <c r="K132" s="206"/>
      <c r="L132" s="207"/>
      <c r="M132" s="132"/>
      <c r="N132" s="203" t="s">
        <v>161</v>
      </c>
      <c r="O132" s="416" t="s">
        <v>162</v>
      </c>
      <c r="P132" s="417"/>
      <c r="Q132" s="56" t="s">
        <v>52</v>
      </c>
      <c r="R132" s="58">
        <f>T132-S132</f>
        <v>0</v>
      </c>
      <c r="S132" s="204"/>
      <c r="T132" s="58">
        <f>U132+V132+W132+X132</f>
        <v>0</v>
      </c>
      <c r="U132" s="204"/>
      <c r="V132" s="205"/>
      <c r="W132" s="206"/>
      <c r="X132" s="207"/>
      <c r="Y132" s="208"/>
      <c r="Z132" s="200"/>
      <c r="AA132" s="191"/>
      <c r="AB132" s="191"/>
      <c r="AC132" s="191"/>
      <c r="AD132" s="191"/>
      <c r="AE132" s="111"/>
      <c r="AF132" s="36"/>
      <c r="AG132" s="36"/>
      <c r="AH132" s="36"/>
    </row>
    <row r="133" spans="2:34" s="209" customFormat="1" ht="35.25" customHeight="1" x14ac:dyDescent="0.2">
      <c r="B133" s="210" t="s">
        <v>163</v>
      </c>
      <c r="C133" s="418" t="s">
        <v>164</v>
      </c>
      <c r="D133" s="211" t="s">
        <v>165</v>
      </c>
      <c r="E133" s="212" t="s">
        <v>52</v>
      </c>
      <c r="F133" s="213">
        <f>H133-G133</f>
        <v>0</v>
      </c>
      <c r="G133" s="213"/>
      <c r="H133" s="214">
        <f>H89-H104</f>
        <v>0</v>
      </c>
      <c r="I133" s="213"/>
      <c r="J133" s="213"/>
      <c r="K133" s="214"/>
      <c r="L133" s="215"/>
      <c r="M133" s="132"/>
      <c r="N133" s="210" t="s">
        <v>163</v>
      </c>
      <c r="O133" s="418" t="s">
        <v>164</v>
      </c>
      <c r="P133" s="211" t="s">
        <v>165</v>
      </c>
      <c r="Q133" s="212" t="s">
        <v>52</v>
      </c>
      <c r="R133" s="213">
        <f>T133-S133</f>
        <v>112005</v>
      </c>
      <c r="S133" s="213"/>
      <c r="T133" s="214">
        <f>T89-T104</f>
        <v>112005</v>
      </c>
      <c r="U133" s="213"/>
      <c r="V133" s="213"/>
      <c r="W133" s="214"/>
      <c r="X133" s="215"/>
      <c r="Y133" s="208"/>
      <c r="Z133" s="197"/>
      <c r="AA133" s="191"/>
      <c r="AB133" s="191"/>
      <c r="AC133" s="191"/>
      <c r="AD133" s="191"/>
      <c r="AE133" s="111"/>
      <c r="AF133" s="36"/>
      <c r="AG133" s="36"/>
      <c r="AH133" s="36"/>
    </row>
    <row r="134" spans="2:34" s="209" customFormat="1" ht="35.25" customHeight="1" x14ac:dyDescent="0.2">
      <c r="B134" s="210" t="s">
        <v>166</v>
      </c>
      <c r="C134" s="419"/>
      <c r="D134" s="211" t="s">
        <v>167</v>
      </c>
      <c r="E134" s="212" t="s">
        <v>168</v>
      </c>
      <c r="F134" s="213" t="e">
        <f>H134-G134</f>
        <v>#DIV/0!</v>
      </c>
      <c r="G134" s="216"/>
      <c r="H134" s="216" t="e">
        <f>H133/H89*100</f>
        <v>#DIV/0!</v>
      </c>
      <c r="I134" s="216"/>
      <c r="J134" s="216"/>
      <c r="K134" s="216"/>
      <c r="L134" s="217"/>
      <c r="M134" s="132"/>
      <c r="N134" s="210" t="s">
        <v>166</v>
      </c>
      <c r="O134" s="419"/>
      <c r="P134" s="211" t="s">
        <v>167</v>
      </c>
      <c r="Q134" s="212" t="s">
        <v>168</v>
      </c>
      <c r="R134" s="213">
        <f>T134-S134</f>
        <v>2.8548845403688143</v>
      </c>
      <c r="S134" s="216"/>
      <c r="T134" s="216">
        <f>T133/T89*100</f>
        <v>2.8548845403688143</v>
      </c>
      <c r="U134" s="216"/>
      <c r="V134" s="216"/>
      <c r="W134" s="216"/>
      <c r="X134" s="217"/>
      <c r="Y134" s="208"/>
      <c r="Z134" s="218"/>
      <c r="AA134" s="219"/>
      <c r="AB134" s="219"/>
      <c r="AC134" s="219"/>
      <c r="AD134" s="219"/>
      <c r="AE134" s="220"/>
      <c r="AF134" s="221"/>
      <c r="AG134" s="221"/>
      <c r="AH134" s="221"/>
    </row>
    <row r="135" spans="2:34" s="209" customFormat="1" ht="35.25" customHeight="1" thickBot="1" x14ac:dyDescent="0.25">
      <c r="B135" s="222" t="s">
        <v>169</v>
      </c>
      <c r="C135" s="426" t="s">
        <v>170</v>
      </c>
      <c r="D135" s="427"/>
      <c r="E135" s="223" t="s">
        <v>52</v>
      </c>
      <c r="F135" s="224">
        <f>F104</f>
        <v>0</v>
      </c>
      <c r="G135" s="225"/>
      <c r="H135" s="226">
        <f>F135</f>
        <v>0</v>
      </c>
      <c r="I135" s="225"/>
      <c r="J135" s="225"/>
      <c r="K135" s="224">
        <f>K104</f>
        <v>0</v>
      </c>
      <c r="L135" s="227">
        <f>L104</f>
        <v>0</v>
      </c>
      <c r="M135" s="132"/>
      <c r="N135" s="222" t="s">
        <v>169</v>
      </c>
      <c r="O135" s="426" t="s">
        <v>170</v>
      </c>
      <c r="P135" s="427"/>
      <c r="Q135" s="223" t="s">
        <v>52</v>
      </c>
      <c r="R135" s="224">
        <f>R104</f>
        <v>3810944</v>
      </c>
      <c r="S135" s="225"/>
      <c r="T135" s="226">
        <f>R135</f>
        <v>3810944</v>
      </c>
      <c r="U135" s="225"/>
      <c r="V135" s="225"/>
      <c r="W135" s="224">
        <f>W104</f>
        <v>3186275</v>
      </c>
      <c r="X135" s="227">
        <f>X104</f>
        <v>624996</v>
      </c>
      <c r="Y135" s="208"/>
      <c r="Z135" s="218"/>
      <c r="AA135" s="219"/>
      <c r="AB135" s="219"/>
      <c r="AC135" s="219"/>
      <c r="AD135" s="219"/>
      <c r="AE135" s="220"/>
      <c r="AF135" s="221"/>
      <c r="AG135" s="221"/>
      <c r="AH135" s="221"/>
    </row>
    <row r="136" spans="2:34" ht="27" thickBot="1" x14ac:dyDescent="0.45">
      <c r="B136" s="423" t="s">
        <v>171</v>
      </c>
      <c r="C136" s="424"/>
      <c r="D136" s="424"/>
      <c r="E136" s="424"/>
      <c r="F136" s="424"/>
      <c r="G136" s="425"/>
      <c r="H136" s="228"/>
      <c r="I136" s="228"/>
      <c r="J136" s="228"/>
      <c r="K136" s="228"/>
      <c r="L136" s="229"/>
      <c r="N136" s="423" t="s">
        <v>171</v>
      </c>
      <c r="O136" s="424"/>
      <c r="P136" s="424"/>
      <c r="Q136" s="424"/>
      <c r="R136" s="424"/>
      <c r="S136" s="425"/>
      <c r="T136" s="228"/>
      <c r="U136" s="228"/>
      <c r="V136" s="228"/>
      <c r="W136" s="228"/>
      <c r="X136" s="229"/>
      <c r="Y136" s="188"/>
      <c r="Z136" s="218"/>
      <c r="AA136" s="219"/>
      <c r="AB136" s="219"/>
      <c r="AC136" s="219"/>
      <c r="AD136" s="219"/>
      <c r="AE136" s="220"/>
      <c r="AF136" s="209"/>
      <c r="AG136" s="209"/>
      <c r="AH136" s="209"/>
    </row>
    <row r="137" spans="2:34" ht="32.25" customHeight="1" thickBot="1" x14ac:dyDescent="0.3">
      <c r="B137" s="230" t="s">
        <v>172</v>
      </c>
      <c r="C137" s="430" t="s">
        <v>173</v>
      </c>
      <c r="D137" s="431"/>
      <c r="E137" s="231" t="s">
        <v>174</v>
      </c>
      <c r="F137" s="232" t="s">
        <v>175</v>
      </c>
      <c r="G137" s="233" t="s">
        <v>176</v>
      </c>
      <c r="H137" s="119"/>
      <c r="I137" s="119"/>
      <c r="J137" s="119"/>
      <c r="K137" s="119"/>
      <c r="L137" s="234"/>
      <c r="N137" s="230" t="s">
        <v>172</v>
      </c>
      <c r="O137" s="430" t="s">
        <v>173</v>
      </c>
      <c r="P137" s="431"/>
      <c r="Q137" s="231" t="s">
        <v>174</v>
      </c>
      <c r="R137" s="232" t="s">
        <v>175</v>
      </c>
      <c r="S137" s="233" t="s">
        <v>176</v>
      </c>
      <c r="T137" s="119"/>
      <c r="U137" s="119"/>
      <c r="V137" s="119"/>
      <c r="W137" s="119"/>
      <c r="X137" s="234"/>
      <c r="Y137" s="188"/>
      <c r="Z137" s="218"/>
      <c r="AA137" s="219"/>
      <c r="AB137" s="219"/>
      <c r="AC137" s="219"/>
      <c r="AD137" s="219"/>
      <c r="AE137" s="220"/>
      <c r="AF137" s="209"/>
      <c r="AG137" s="209"/>
      <c r="AH137" s="209"/>
    </row>
    <row r="138" spans="2:34" ht="36" customHeight="1" x14ac:dyDescent="0.25">
      <c r="B138" s="235">
        <v>1</v>
      </c>
      <c r="C138" s="432" t="s">
        <v>177</v>
      </c>
      <c r="D138" s="433"/>
      <c r="E138" s="236" t="s">
        <v>178</v>
      </c>
      <c r="F138" s="237"/>
      <c r="G138" s="238"/>
      <c r="L138" s="239"/>
      <c r="N138" s="235">
        <v>1</v>
      </c>
      <c r="O138" s="432" t="s">
        <v>177</v>
      </c>
      <c r="P138" s="433"/>
      <c r="Q138" s="236" t="s">
        <v>178</v>
      </c>
      <c r="R138" s="237"/>
      <c r="S138" s="238">
        <f>S74</f>
        <v>6.6017999999999999</v>
      </c>
      <c r="X138" s="239"/>
      <c r="Y138" s="240"/>
      <c r="Z138" s="197"/>
      <c r="AA138" s="191"/>
      <c r="AB138" s="191"/>
      <c r="AC138" s="191"/>
      <c r="AD138" s="191"/>
      <c r="AE138" s="111"/>
    </row>
    <row r="139" spans="2:34" ht="33.75" customHeight="1" x14ac:dyDescent="0.25">
      <c r="B139" s="241">
        <v>2</v>
      </c>
      <c r="C139" s="391" t="s">
        <v>179</v>
      </c>
      <c r="D139" s="434"/>
      <c r="E139" s="242"/>
      <c r="F139" s="243"/>
      <c r="G139" s="244"/>
      <c r="L139" s="245"/>
      <c r="N139" s="241">
        <v>2</v>
      </c>
      <c r="O139" s="391" t="s">
        <v>179</v>
      </c>
      <c r="P139" s="434"/>
      <c r="Q139" s="242"/>
      <c r="R139" s="243"/>
      <c r="S139" s="244">
        <v>1.0960000000000001</v>
      </c>
      <c r="X139" s="245"/>
      <c r="Y139" s="246"/>
      <c r="Z139" s="197"/>
      <c r="AA139" s="247"/>
      <c r="AB139" s="247"/>
      <c r="AC139" s="247"/>
      <c r="AD139" s="247"/>
      <c r="AE139" s="111"/>
    </row>
    <row r="140" spans="2:34" ht="34.5" customHeight="1" x14ac:dyDescent="0.25">
      <c r="B140" s="241">
        <v>3</v>
      </c>
      <c r="C140" s="421" t="s">
        <v>180</v>
      </c>
      <c r="D140" s="422"/>
      <c r="E140" s="248" t="s">
        <v>181</v>
      </c>
      <c r="F140" s="249"/>
      <c r="G140" s="250"/>
      <c r="L140" s="251"/>
      <c r="N140" s="241">
        <v>3</v>
      </c>
      <c r="O140" s="421" t="s">
        <v>180</v>
      </c>
      <c r="P140" s="422"/>
      <c r="Q140" s="248" t="s">
        <v>181</v>
      </c>
      <c r="R140" s="249"/>
      <c r="S140" s="250">
        <f>S76</f>
        <v>327703.59999999998</v>
      </c>
      <c r="X140" s="251"/>
      <c r="Y140" s="252"/>
      <c r="Z140" s="253"/>
      <c r="AA140" s="239"/>
      <c r="AB140" s="239"/>
      <c r="AC140" s="239"/>
      <c r="AD140" s="111"/>
      <c r="AE140" s="111"/>
    </row>
    <row r="141" spans="2:34" ht="36" customHeight="1" x14ac:dyDescent="0.25">
      <c r="B141" s="241">
        <v>4</v>
      </c>
      <c r="C141" s="391" t="s">
        <v>182</v>
      </c>
      <c r="D141" s="392"/>
      <c r="E141" s="242" t="s">
        <v>181</v>
      </c>
      <c r="F141" s="254" t="s">
        <v>183</v>
      </c>
      <c r="G141" s="255">
        <f>G138*G139*G140</f>
        <v>0</v>
      </c>
      <c r="L141" s="229"/>
      <c r="N141" s="241">
        <v>4</v>
      </c>
      <c r="O141" s="391" t="s">
        <v>182</v>
      </c>
      <c r="P141" s="392"/>
      <c r="Q141" s="242" t="s">
        <v>181</v>
      </c>
      <c r="R141" s="254" t="s">
        <v>183</v>
      </c>
      <c r="S141" s="255">
        <f>S138*S139*S140</f>
        <v>2371123.2546220799</v>
      </c>
      <c r="X141" s="229"/>
      <c r="Y141" s="256"/>
      <c r="Z141" s="239"/>
      <c r="AA141" s="257"/>
      <c r="AB141" s="258"/>
      <c r="AC141" s="259"/>
      <c r="AD141" s="119"/>
      <c r="AE141" s="119"/>
    </row>
    <row r="142" spans="2:34" ht="33.75" customHeight="1" x14ac:dyDescent="0.25">
      <c r="B142" s="241">
        <v>5</v>
      </c>
      <c r="C142" s="391" t="s">
        <v>184</v>
      </c>
      <c r="D142" s="392"/>
      <c r="E142" s="242" t="s">
        <v>185</v>
      </c>
      <c r="F142" s="243"/>
      <c r="G142" s="260"/>
      <c r="L142" s="251"/>
      <c r="N142" s="241">
        <v>5</v>
      </c>
      <c r="O142" s="391" t="s">
        <v>184</v>
      </c>
      <c r="P142" s="392"/>
      <c r="Q142" s="242" t="s">
        <v>185</v>
      </c>
      <c r="R142" s="243"/>
      <c r="S142" s="260">
        <f>R104</f>
        <v>3810944</v>
      </c>
      <c r="X142" s="251"/>
      <c r="Y142" s="256"/>
      <c r="Z142" s="246"/>
      <c r="AA142" s="261"/>
      <c r="AB142" s="262"/>
      <c r="AC142" s="263"/>
      <c r="AD142" s="119"/>
      <c r="AE142" s="119"/>
    </row>
    <row r="143" spans="2:34" ht="36" customHeight="1" x14ac:dyDescent="0.25">
      <c r="B143" s="241">
        <v>6</v>
      </c>
      <c r="C143" s="391" t="s">
        <v>186</v>
      </c>
      <c r="D143" s="392"/>
      <c r="E143" s="242" t="s">
        <v>187</v>
      </c>
      <c r="F143" s="243"/>
      <c r="G143" s="264">
        <v>5.0999999999999997E-2</v>
      </c>
      <c r="L143" s="265"/>
      <c r="N143" s="241">
        <v>6</v>
      </c>
      <c r="O143" s="391" t="s">
        <v>186</v>
      </c>
      <c r="P143" s="392"/>
      <c r="Q143" s="242" t="s">
        <v>187</v>
      </c>
      <c r="R143" s="243"/>
      <c r="S143" s="264">
        <v>5.0999999999999997E-2</v>
      </c>
      <c r="X143" s="265"/>
      <c r="Y143" s="266"/>
      <c r="Z143" s="252"/>
      <c r="AA143" s="261"/>
      <c r="AB143" s="262"/>
      <c r="AC143" s="263"/>
      <c r="AD143" s="119"/>
      <c r="AE143" s="119"/>
    </row>
    <row r="144" spans="2:34" ht="30.75" customHeight="1" x14ac:dyDescent="0.25">
      <c r="B144" s="241">
        <v>7</v>
      </c>
      <c r="C144" s="391" t="s">
        <v>188</v>
      </c>
      <c r="D144" s="392"/>
      <c r="E144" s="242" t="s">
        <v>112</v>
      </c>
      <c r="F144" s="254" t="s">
        <v>189</v>
      </c>
      <c r="G144" s="267">
        <f>G142*G143</f>
        <v>0</v>
      </c>
      <c r="L144" s="266"/>
      <c r="N144" s="241">
        <v>7</v>
      </c>
      <c r="O144" s="391" t="s">
        <v>188</v>
      </c>
      <c r="P144" s="392"/>
      <c r="Q144" s="242" t="s">
        <v>112</v>
      </c>
      <c r="R144" s="254" t="s">
        <v>189</v>
      </c>
      <c r="S144" s="267">
        <f>S142*S143</f>
        <v>194358.144</v>
      </c>
      <c r="X144" s="266"/>
      <c r="Y144" s="266"/>
      <c r="Z144" s="239"/>
      <c r="AA144" s="261"/>
      <c r="AB144" s="262"/>
      <c r="AC144" s="263"/>
      <c r="AD144" s="119"/>
      <c r="AE144" s="119"/>
    </row>
    <row r="145" spans="2:33" ht="15.75" customHeight="1" x14ac:dyDescent="0.25">
      <c r="B145" s="241">
        <v>8</v>
      </c>
      <c r="C145" s="391" t="s">
        <v>190</v>
      </c>
      <c r="D145" s="392"/>
      <c r="E145" s="242" t="s">
        <v>112</v>
      </c>
      <c r="F145" s="254" t="s">
        <v>191</v>
      </c>
      <c r="G145" s="268">
        <f>G141+G144</f>
        <v>0</v>
      </c>
      <c r="L145" s="269"/>
      <c r="N145" s="241">
        <v>8</v>
      </c>
      <c r="O145" s="391" t="s">
        <v>190</v>
      </c>
      <c r="P145" s="392"/>
      <c r="Q145" s="242" t="s">
        <v>112</v>
      </c>
      <c r="R145" s="254" t="s">
        <v>191</v>
      </c>
      <c r="S145" s="268">
        <f>S141+S144</f>
        <v>2565481.3986220798</v>
      </c>
      <c r="X145" s="269"/>
      <c r="Y145" s="269"/>
      <c r="Z145" s="239"/>
      <c r="AA145" s="265"/>
      <c r="AB145" s="270"/>
      <c r="AC145" s="271"/>
      <c r="AD145" s="271"/>
      <c r="AE145" s="266"/>
    </row>
    <row r="146" spans="2:33" ht="18" customHeight="1" x14ac:dyDescent="0.25">
      <c r="B146" s="241">
        <v>9</v>
      </c>
      <c r="C146" s="391" t="s">
        <v>192</v>
      </c>
      <c r="D146" s="392"/>
      <c r="E146" s="242" t="s">
        <v>112</v>
      </c>
      <c r="F146" s="254" t="s">
        <v>193</v>
      </c>
      <c r="G146" s="268">
        <f>G145*0.18</f>
        <v>0</v>
      </c>
      <c r="L146" s="269"/>
      <c r="N146" s="241">
        <v>9</v>
      </c>
      <c r="O146" s="391" t="s">
        <v>192</v>
      </c>
      <c r="P146" s="392"/>
      <c r="Q146" s="242" t="s">
        <v>112</v>
      </c>
      <c r="R146" s="254" t="s">
        <v>193</v>
      </c>
      <c r="S146" s="268">
        <f>S145*0.18</f>
        <v>461786.65175197436</v>
      </c>
      <c r="X146" s="269"/>
      <c r="Y146" s="269"/>
      <c r="Z146" s="265"/>
      <c r="AA146" s="266"/>
      <c r="AB146" s="272"/>
      <c r="AC146" s="272"/>
      <c r="AD146" s="272"/>
      <c r="AE146" s="266"/>
    </row>
    <row r="147" spans="2:33" ht="18" customHeight="1" thickBot="1" x14ac:dyDescent="0.3">
      <c r="B147" s="273">
        <v>10</v>
      </c>
      <c r="C147" s="393" t="s">
        <v>194</v>
      </c>
      <c r="D147" s="394"/>
      <c r="E147" s="274" t="s">
        <v>112</v>
      </c>
      <c r="F147" s="275" t="s">
        <v>195</v>
      </c>
      <c r="G147" s="276">
        <f>G145+G146</f>
        <v>0</v>
      </c>
      <c r="L147" s="269"/>
      <c r="N147" s="273">
        <v>10</v>
      </c>
      <c r="O147" s="393" t="s">
        <v>194</v>
      </c>
      <c r="P147" s="394"/>
      <c r="Q147" s="274" t="s">
        <v>112</v>
      </c>
      <c r="R147" s="275" t="s">
        <v>195</v>
      </c>
      <c r="S147" s="276">
        <f>S145+S146</f>
        <v>3027268.0503740543</v>
      </c>
      <c r="X147" s="269"/>
      <c r="Y147" s="269"/>
      <c r="Z147" s="266"/>
      <c r="AA147" s="266"/>
      <c r="AB147" s="277"/>
      <c r="AC147" s="277"/>
      <c r="AD147" s="277"/>
      <c r="AE147" s="272"/>
    </row>
    <row r="148" spans="2:33" ht="13.5" thickBot="1" x14ac:dyDescent="0.25">
      <c r="L148" s="36"/>
    </row>
    <row r="149" spans="2:33" ht="19.5" customHeight="1" thickBot="1" x14ac:dyDescent="0.35">
      <c r="B149" s="406" t="s">
        <v>200</v>
      </c>
      <c r="C149" s="407"/>
      <c r="D149" s="407"/>
      <c r="E149" s="407"/>
      <c r="F149" s="407"/>
      <c r="G149" s="407"/>
      <c r="H149" s="407"/>
      <c r="I149" s="407"/>
      <c r="J149" s="407"/>
      <c r="K149" s="407"/>
      <c r="L149" s="408"/>
      <c r="N149" s="406" t="s">
        <v>200</v>
      </c>
      <c r="O149" s="407"/>
      <c r="P149" s="407"/>
      <c r="Q149" s="407"/>
      <c r="R149" s="407"/>
      <c r="S149" s="407"/>
      <c r="T149" s="407"/>
      <c r="U149" s="407"/>
      <c r="V149" s="407"/>
      <c r="W149" s="407"/>
      <c r="X149" s="408"/>
      <c r="Z149" s="395" t="s">
        <v>37</v>
      </c>
      <c r="AA149" s="396"/>
      <c r="AB149" s="396"/>
      <c r="AC149" s="396"/>
      <c r="AD149" s="396"/>
      <c r="AE149" s="396"/>
      <c r="AF149" s="396"/>
      <c r="AG149"/>
    </row>
    <row r="150" spans="2:33" ht="19.5" customHeight="1" thickBot="1" x14ac:dyDescent="0.35">
      <c r="B150" s="397" t="s">
        <v>38</v>
      </c>
      <c r="C150" s="399" t="s">
        <v>39</v>
      </c>
      <c r="D150" s="400"/>
      <c r="E150" s="403" t="s">
        <v>40</v>
      </c>
      <c r="F150" s="381" t="s">
        <v>41</v>
      </c>
      <c r="G150" s="382"/>
      <c r="H150" s="382"/>
      <c r="I150" s="382"/>
      <c r="J150" s="382"/>
      <c r="K150" s="382"/>
      <c r="L150" s="383"/>
      <c r="M150" s="38"/>
      <c r="N150" s="397" t="s">
        <v>38</v>
      </c>
      <c r="O150" s="399" t="s">
        <v>39</v>
      </c>
      <c r="P150" s="400"/>
      <c r="Q150" s="403" t="s">
        <v>40</v>
      </c>
      <c r="R150" s="381" t="s">
        <v>41</v>
      </c>
      <c r="S150" s="382"/>
      <c r="T150" s="382"/>
      <c r="U150" s="382"/>
      <c r="V150" s="382"/>
      <c r="W150" s="382"/>
      <c r="X150" s="383"/>
      <c r="Y150" s="39"/>
      <c r="Z150" s="405" t="s">
        <v>42</v>
      </c>
      <c r="AA150" s="405"/>
      <c r="AB150" s="405"/>
      <c r="AC150" s="405"/>
      <c r="AD150" s="405"/>
      <c r="AE150" s="405"/>
      <c r="AF150" s="405"/>
      <c r="AG150"/>
    </row>
    <row r="151" spans="2:33" ht="48" customHeight="1" thickBot="1" x14ac:dyDescent="0.35">
      <c r="B151" s="398"/>
      <c r="C151" s="401"/>
      <c r="D151" s="402"/>
      <c r="E151" s="404"/>
      <c r="F151" s="40" t="s">
        <v>43</v>
      </c>
      <c r="G151" s="40" t="s">
        <v>44</v>
      </c>
      <c r="H151" s="41" t="s">
        <v>45</v>
      </c>
      <c r="I151" s="41" t="s">
        <v>46</v>
      </c>
      <c r="J151" s="41" t="s">
        <v>47</v>
      </c>
      <c r="K151" s="41" t="s">
        <v>48</v>
      </c>
      <c r="L151" s="42" t="s">
        <v>49</v>
      </c>
      <c r="M151" s="38"/>
      <c r="N151" s="398"/>
      <c r="O151" s="401"/>
      <c r="P151" s="402"/>
      <c r="Q151" s="404"/>
      <c r="R151" s="40" t="s">
        <v>43</v>
      </c>
      <c r="S151" s="40" t="s">
        <v>44</v>
      </c>
      <c r="T151" s="41" t="s">
        <v>45</v>
      </c>
      <c r="U151" s="41" t="s">
        <v>46</v>
      </c>
      <c r="V151" s="41" t="s">
        <v>47</v>
      </c>
      <c r="W151" s="41" t="s">
        <v>48</v>
      </c>
      <c r="X151" s="42" t="s">
        <v>49</v>
      </c>
      <c r="Y151" s="39"/>
      <c r="Z151" s="405" t="s">
        <v>201</v>
      </c>
      <c r="AA151" s="405"/>
      <c r="AB151" s="405"/>
      <c r="AC151" s="405"/>
      <c r="AD151" s="405"/>
      <c r="AE151" s="405"/>
      <c r="AF151" s="405"/>
      <c r="AG151"/>
    </row>
    <row r="152" spans="2:33" ht="19.5" customHeight="1" x14ac:dyDescent="0.3">
      <c r="B152" s="37">
        <v>1</v>
      </c>
      <c r="C152" s="379">
        <v>2</v>
      </c>
      <c r="D152" s="380"/>
      <c r="E152" s="43">
        <v>3</v>
      </c>
      <c r="F152" s="44">
        <v>4</v>
      </c>
      <c r="G152" s="44">
        <v>5</v>
      </c>
      <c r="H152" s="45">
        <v>6</v>
      </c>
      <c r="I152" s="45">
        <v>7</v>
      </c>
      <c r="J152" s="45">
        <v>8</v>
      </c>
      <c r="K152" s="45">
        <v>9</v>
      </c>
      <c r="L152" s="46">
        <v>10</v>
      </c>
      <c r="M152" s="38"/>
      <c r="N152" s="37">
        <v>1</v>
      </c>
      <c r="O152" s="379">
        <v>2</v>
      </c>
      <c r="P152" s="380"/>
      <c r="Q152" s="43">
        <v>3</v>
      </c>
      <c r="R152" s="44">
        <v>4</v>
      </c>
      <c r="S152" s="44">
        <v>5</v>
      </c>
      <c r="T152" s="45">
        <v>6</v>
      </c>
      <c r="U152" s="45">
        <v>7</v>
      </c>
      <c r="V152" s="45">
        <v>8</v>
      </c>
      <c r="W152" s="45">
        <v>9</v>
      </c>
      <c r="X152" s="46">
        <v>10</v>
      </c>
      <c r="Y152" s="39"/>
      <c r="Z152" s="47"/>
      <c r="AA152"/>
      <c r="AB152"/>
      <c r="AC152"/>
      <c r="AD152"/>
      <c r="AE152"/>
      <c r="AF152"/>
      <c r="AG152" s="48"/>
    </row>
    <row r="153" spans="2:33" ht="48.75" customHeight="1" x14ac:dyDescent="0.3">
      <c r="B153" s="49">
        <v>1</v>
      </c>
      <c r="C153" s="387" t="s">
        <v>51</v>
      </c>
      <c r="D153" s="388"/>
      <c r="E153" s="50" t="s">
        <v>52</v>
      </c>
      <c r="F153" s="51">
        <f>F154+F158+F161+F165</f>
        <v>0</v>
      </c>
      <c r="G153" s="51">
        <f>G154+G158+G161+G165</f>
        <v>0</v>
      </c>
      <c r="H153" s="52">
        <f>I153+J153+K153+L153</f>
        <v>0</v>
      </c>
      <c r="I153" s="51">
        <f>I154+I158+I161+I165</f>
        <v>0</v>
      </c>
      <c r="J153" s="51">
        <f>J154+J158+J161+J165</f>
        <v>0</v>
      </c>
      <c r="K153" s="51">
        <f>K154+K158+K161+K165</f>
        <v>0</v>
      </c>
      <c r="L153" s="53">
        <f>L154+L158+L161+L165</f>
        <v>0</v>
      </c>
      <c r="M153" s="38"/>
      <c r="N153" s="49">
        <v>1</v>
      </c>
      <c r="O153" s="387" t="s">
        <v>51</v>
      </c>
      <c r="P153" s="388"/>
      <c r="Q153" s="50" t="s">
        <v>52</v>
      </c>
      <c r="R153" s="51">
        <f>R154+R158+R161+R165</f>
        <v>0</v>
      </c>
      <c r="S153" s="51">
        <f>S154+S158+S161+S165</f>
        <v>0</v>
      </c>
      <c r="T153" s="52">
        <f>U153+V153+W153+X153</f>
        <v>0</v>
      </c>
      <c r="U153" s="51">
        <f>U154+U158+U161+U165</f>
        <v>0</v>
      </c>
      <c r="V153" s="51">
        <f>V154+V158+V161+V165</f>
        <v>0</v>
      </c>
      <c r="W153" s="51">
        <f>W154+W158+W161+W165</f>
        <v>0</v>
      </c>
      <c r="X153" s="53">
        <f>X154+X158+X161+X165</f>
        <v>0</v>
      </c>
      <c r="Y153" s="39"/>
      <c r="Z153" s="54" t="s">
        <v>53</v>
      </c>
      <c r="AA153"/>
      <c r="AB153"/>
      <c r="AC153"/>
      <c r="AD153"/>
      <c r="AF153" s="54" t="s">
        <v>202</v>
      </c>
      <c r="AG153"/>
    </row>
    <row r="154" spans="2:33" ht="46.5" customHeight="1" x14ac:dyDescent="0.3">
      <c r="B154" s="55" t="s">
        <v>55</v>
      </c>
      <c r="C154" s="385" t="s">
        <v>56</v>
      </c>
      <c r="D154" s="386"/>
      <c r="E154" s="56" t="s">
        <v>52</v>
      </c>
      <c r="F154" s="57">
        <f t="shared" ref="F154:L154" si="53">F155+F156+F157</f>
        <v>0</v>
      </c>
      <c r="G154" s="57">
        <f t="shared" si="53"/>
        <v>0</v>
      </c>
      <c r="H154" s="58">
        <f t="shared" si="53"/>
        <v>0</v>
      </c>
      <c r="I154" s="57">
        <f t="shared" si="53"/>
        <v>0</v>
      </c>
      <c r="J154" s="57">
        <f t="shared" si="53"/>
        <v>0</v>
      </c>
      <c r="K154" s="57">
        <f t="shared" si="53"/>
        <v>0</v>
      </c>
      <c r="L154" s="59">
        <f t="shared" si="53"/>
        <v>0</v>
      </c>
      <c r="M154" s="38"/>
      <c r="N154" s="55" t="s">
        <v>55</v>
      </c>
      <c r="O154" s="385" t="s">
        <v>56</v>
      </c>
      <c r="P154" s="386"/>
      <c r="Q154" s="56" t="s">
        <v>52</v>
      </c>
      <c r="R154" s="57">
        <f t="shared" ref="R154:X154" si="54">R155+R156+R157</f>
        <v>0</v>
      </c>
      <c r="S154" s="57">
        <f t="shared" si="54"/>
        <v>0</v>
      </c>
      <c r="T154" s="58">
        <f t="shared" si="54"/>
        <v>0</v>
      </c>
      <c r="U154" s="57">
        <f t="shared" si="54"/>
        <v>0</v>
      </c>
      <c r="V154" s="57">
        <f t="shared" si="54"/>
        <v>0</v>
      </c>
      <c r="W154" s="57">
        <f t="shared" si="54"/>
        <v>0</v>
      </c>
      <c r="X154" s="59">
        <f t="shared" si="54"/>
        <v>0</v>
      </c>
      <c r="Y154" s="39"/>
      <c r="Z154" s="47"/>
      <c r="AA154"/>
      <c r="AB154"/>
      <c r="AC154"/>
      <c r="AD154"/>
      <c r="AE154"/>
      <c r="AF154"/>
      <c r="AG154"/>
    </row>
    <row r="155" spans="2:33" ht="49.5" customHeight="1" x14ac:dyDescent="0.25">
      <c r="B155" s="60" t="s">
        <v>57</v>
      </c>
      <c r="C155" s="377" t="s">
        <v>239</v>
      </c>
      <c r="D155" s="384"/>
      <c r="E155" s="61" t="s">
        <v>52</v>
      </c>
      <c r="F155" s="62"/>
      <c r="G155" s="62"/>
      <c r="H155" s="63">
        <f>F155+G155</f>
        <v>0</v>
      </c>
      <c r="I155" s="64">
        <f>H155</f>
        <v>0</v>
      </c>
      <c r="J155" s="62"/>
      <c r="K155" s="65"/>
      <c r="L155" s="66"/>
      <c r="M155" s="38"/>
      <c r="N155" s="60" t="s">
        <v>57</v>
      </c>
      <c r="O155" s="377" t="s">
        <v>239</v>
      </c>
      <c r="P155" s="384"/>
      <c r="Q155" s="61" t="s">
        <v>52</v>
      </c>
      <c r="R155" s="62"/>
      <c r="S155" s="62"/>
      <c r="T155" s="63">
        <f>R155+S155</f>
        <v>0</v>
      </c>
      <c r="U155" s="64">
        <f>T155</f>
        <v>0</v>
      </c>
      <c r="V155" s="62"/>
      <c r="W155" s="65"/>
      <c r="X155" s="66"/>
      <c r="Y155" s="39"/>
      <c r="Z155" s="437" t="s">
        <v>58</v>
      </c>
      <c r="AA155" s="438"/>
      <c r="AB155" s="438"/>
      <c r="AC155" s="438"/>
      <c r="AD155" s="438"/>
      <c r="AE155" s="438"/>
      <c r="AF155" s="438"/>
      <c r="AG155" s="438"/>
    </row>
    <row r="156" spans="2:33" ht="34.5" customHeight="1" x14ac:dyDescent="0.25">
      <c r="B156" s="60" t="s">
        <v>59</v>
      </c>
      <c r="C156" s="377" t="s">
        <v>60</v>
      </c>
      <c r="D156" s="384"/>
      <c r="E156" s="61" t="s">
        <v>52</v>
      </c>
      <c r="F156" s="62"/>
      <c r="G156" s="62"/>
      <c r="H156" s="63">
        <f>F156+G156</f>
        <v>0</v>
      </c>
      <c r="I156" s="62"/>
      <c r="J156" s="62"/>
      <c r="K156" s="65"/>
      <c r="L156" s="66"/>
      <c r="M156" s="38"/>
      <c r="N156" s="60" t="s">
        <v>59</v>
      </c>
      <c r="O156" s="377" t="s">
        <v>60</v>
      </c>
      <c r="P156" s="384"/>
      <c r="Q156" s="61" t="s">
        <v>52</v>
      </c>
      <c r="R156" s="62"/>
      <c r="S156" s="62"/>
      <c r="T156" s="63">
        <f>R156+S156</f>
        <v>0</v>
      </c>
      <c r="U156" s="62"/>
      <c r="V156" s="62"/>
      <c r="W156" s="65"/>
      <c r="X156" s="66"/>
      <c r="Y156" s="39"/>
      <c r="Z156" s="438"/>
      <c r="AA156" s="438"/>
      <c r="AB156" s="438"/>
      <c r="AC156" s="438"/>
      <c r="AD156" s="438"/>
      <c r="AE156" s="438"/>
      <c r="AF156" s="438"/>
      <c r="AG156" s="438"/>
    </row>
    <row r="157" spans="2:33" ht="36" customHeight="1" x14ac:dyDescent="0.25">
      <c r="B157" s="60" t="s">
        <v>61</v>
      </c>
      <c r="C157" s="377" t="s">
        <v>62</v>
      </c>
      <c r="D157" s="384"/>
      <c r="E157" s="61" t="s">
        <v>52</v>
      </c>
      <c r="F157" s="62"/>
      <c r="G157" s="62"/>
      <c r="H157" s="63">
        <f>F157+G157</f>
        <v>0</v>
      </c>
      <c r="I157" s="62"/>
      <c r="J157" s="62"/>
      <c r="K157" s="65"/>
      <c r="L157" s="66"/>
      <c r="M157" s="38"/>
      <c r="N157" s="60" t="s">
        <v>61</v>
      </c>
      <c r="O157" s="377" t="s">
        <v>62</v>
      </c>
      <c r="P157" s="384"/>
      <c r="Q157" s="61" t="s">
        <v>52</v>
      </c>
      <c r="R157" s="62"/>
      <c r="S157" s="62"/>
      <c r="T157" s="63">
        <f>R157+S157</f>
        <v>0</v>
      </c>
      <c r="U157" s="62"/>
      <c r="V157" s="62"/>
      <c r="W157" s="65"/>
      <c r="X157" s="66"/>
      <c r="Y157" s="39"/>
      <c r="Z157" s="438"/>
      <c r="AA157" s="438"/>
      <c r="AB157" s="438"/>
      <c r="AC157" s="438"/>
      <c r="AD157" s="438"/>
      <c r="AE157" s="438"/>
      <c r="AF157" s="438"/>
      <c r="AG157" s="438"/>
    </row>
    <row r="158" spans="2:33" ht="33.75" customHeight="1" x14ac:dyDescent="0.25">
      <c r="B158" s="55" t="s">
        <v>63</v>
      </c>
      <c r="C158" s="385" t="s">
        <v>64</v>
      </c>
      <c r="D158" s="386"/>
      <c r="E158" s="56" t="s">
        <v>52</v>
      </c>
      <c r="F158" s="57">
        <f t="shared" ref="F158:L158" si="55">F159+F160</f>
        <v>0</v>
      </c>
      <c r="G158" s="57">
        <f t="shared" si="55"/>
        <v>0</v>
      </c>
      <c r="H158" s="58">
        <f t="shared" si="55"/>
        <v>0</v>
      </c>
      <c r="I158" s="57">
        <f t="shared" si="55"/>
        <v>0</v>
      </c>
      <c r="J158" s="57">
        <f t="shared" si="55"/>
        <v>0</v>
      </c>
      <c r="K158" s="57">
        <f t="shared" si="55"/>
        <v>0</v>
      </c>
      <c r="L158" s="59">
        <f t="shared" si="55"/>
        <v>0</v>
      </c>
      <c r="M158" s="38"/>
      <c r="N158" s="55" t="s">
        <v>63</v>
      </c>
      <c r="O158" s="385" t="s">
        <v>64</v>
      </c>
      <c r="P158" s="386"/>
      <c r="Q158" s="56" t="s">
        <v>52</v>
      </c>
      <c r="R158" s="57">
        <f t="shared" ref="R158:X158" si="56">R159+R160</f>
        <v>0</v>
      </c>
      <c r="S158" s="57">
        <f t="shared" si="56"/>
        <v>0</v>
      </c>
      <c r="T158" s="58">
        <f t="shared" si="56"/>
        <v>0</v>
      </c>
      <c r="U158" s="57">
        <f t="shared" si="56"/>
        <v>0</v>
      </c>
      <c r="V158" s="57">
        <f t="shared" si="56"/>
        <v>0</v>
      </c>
      <c r="W158" s="57">
        <f t="shared" si="56"/>
        <v>0</v>
      </c>
      <c r="X158" s="59">
        <f t="shared" si="56"/>
        <v>0</v>
      </c>
      <c r="Y158" s="39"/>
      <c r="Z158" s="438"/>
      <c r="AA158" s="438"/>
      <c r="AB158" s="438"/>
      <c r="AC158" s="438"/>
      <c r="AD158" s="438"/>
      <c r="AE158" s="438"/>
      <c r="AF158" s="438"/>
      <c r="AG158" s="438"/>
    </row>
    <row r="159" spans="2:33" ht="45" customHeight="1" thickBot="1" x14ac:dyDescent="0.3">
      <c r="B159" s="60" t="s">
        <v>65</v>
      </c>
      <c r="C159" s="377" t="s">
        <v>66</v>
      </c>
      <c r="D159" s="384"/>
      <c r="E159" s="61" t="s">
        <v>52</v>
      </c>
      <c r="F159" s="62"/>
      <c r="G159" s="62"/>
      <c r="H159" s="63">
        <f>F159+G159</f>
        <v>0</v>
      </c>
      <c r="I159" s="62"/>
      <c r="J159" s="62"/>
      <c r="K159" s="65"/>
      <c r="L159" s="66"/>
      <c r="M159" s="38"/>
      <c r="N159" s="60" t="s">
        <v>65</v>
      </c>
      <c r="O159" s="377" t="s">
        <v>66</v>
      </c>
      <c r="P159" s="384"/>
      <c r="Q159" s="61" t="s">
        <v>52</v>
      </c>
      <c r="R159" s="62"/>
      <c r="S159" s="62"/>
      <c r="T159" s="63">
        <f>R159+S159</f>
        <v>0</v>
      </c>
      <c r="U159" s="62"/>
      <c r="V159" s="62"/>
      <c r="W159" s="65"/>
      <c r="X159" s="66"/>
      <c r="Y159" s="39"/>
      <c r="Z159" s="438"/>
      <c r="AA159" s="438"/>
      <c r="AB159" s="438"/>
      <c r="AC159" s="438"/>
      <c r="AD159" s="438"/>
      <c r="AE159" s="438"/>
      <c r="AF159" s="438"/>
      <c r="AG159" s="438"/>
    </row>
    <row r="160" spans="2:33" ht="56.25" customHeight="1" thickBot="1" x14ac:dyDescent="0.3">
      <c r="B160" s="60" t="s">
        <v>67</v>
      </c>
      <c r="C160" s="377" t="s">
        <v>68</v>
      </c>
      <c r="D160" s="384"/>
      <c r="E160" s="61" t="s">
        <v>52</v>
      </c>
      <c r="F160" s="62"/>
      <c r="G160" s="62"/>
      <c r="H160" s="63">
        <f>F160+G160</f>
        <v>0</v>
      </c>
      <c r="I160" s="62"/>
      <c r="J160" s="62"/>
      <c r="K160" s="65"/>
      <c r="L160" s="66"/>
      <c r="M160" s="38"/>
      <c r="N160" s="60" t="s">
        <v>67</v>
      </c>
      <c r="O160" s="377" t="s">
        <v>68</v>
      </c>
      <c r="P160" s="384"/>
      <c r="Q160" s="61" t="s">
        <v>52</v>
      </c>
      <c r="R160" s="62"/>
      <c r="S160" s="62"/>
      <c r="T160" s="63">
        <f>R160+S160</f>
        <v>0</v>
      </c>
      <c r="U160" s="62"/>
      <c r="V160" s="62"/>
      <c r="W160" s="65"/>
      <c r="X160" s="66"/>
      <c r="Y160" s="39"/>
      <c r="Z160" s="435" t="s">
        <v>69</v>
      </c>
      <c r="AA160" s="435"/>
      <c r="AB160" s="435"/>
      <c r="AC160" s="436"/>
      <c r="AD160" s="67">
        <f>T197</f>
        <v>0</v>
      </c>
      <c r="AE160" s="68" t="s">
        <v>70</v>
      </c>
      <c r="AF160" s="69" t="s">
        <v>71</v>
      </c>
      <c r="AG160" s="70"/>
    </row>
    <row r="161" spans="2:33" ht="38.25" customHeight="1" thickBot="1" x14ac:dyDescent="0.35">
      <c r="B161" s="55" t="s">
        <v>72</v>
      </c>
      <c r="C161" s="389" t="s">
        <v>73</v>
      </c>
      <c r="D161" s="390"/>
      <c r="E161" s="56" t="s">
        <v>52</v>
      </c>
      <c r="F161" s="57">
        <f t="shared" ref="F161:L161" si="57">F162+F163+F164</f>
        <v>0</v>
      </c>
      <c r="G161" s="57">
        <f t="shared" si="57"/>
        <v>0</v>
      </c>
      <c r="H161" s="58">
        <f t="shared" si="57"/>
        <v>0</v>
      </c>
      <c r="I161" s="57">
        <f t="shared" si="57"/>
        <v>0</v>
      </c>
      <c r="J161" s="57">
        <f t="shared" si="57"/>
        <v>0</v>
      </c>
      <c r="K161" s="57">
        <f t="shared" si="57"/>
        <v>0</v>
      </c>
      <c r="L161" s="59">
        <f t="shared" si="57"/>
        <v>0</v>
      </c>
      <c r="M161" s="38"/>
      <c r="N161" s="55" t="s">
        <v>72</v>
      </c>
      <c r="O161" s="389" t="s">
        <v>73</v>
      </c>
      <c r="P161" s="390"/>
      <c r="Q161" s="56" t="s">
        <v>52</v>
      </c>
      <c r="R161" s="57">
        <f t="shared" ref="R161:X161" si="58">R162+R163+R164</f>
        <v>0</v>
      </c>
      <c r="S161" s="57">
        <f t="shared" si="58"/>
        <v>0</v>
      </c>
      <c r="T161" s="58">
        <f t="shared" si="58"/>
        <v>0</v>
      </c>
      <c r="U161" s="57">
        <f t="shared" si="58"/>
        <v>0</v>
      </c>
      <c r="V161" s="57">
        <f t="shared" si="58"/>
        <v>0</v>
      </c>
      <c r="W161" s="57">
        <f t="shared" si="58"/>
        <v>0</v>
      </c>
      <c r="X161" s="59">
        <f t="shared" si="58"/>
        <v>0</v>
      </c>
      <c r="Y161" s="39"/>
      <c r="Z161" s="435" t="s">
        <v>74</v>
      </c>
      <c r="AA161" s="435"/>
      <c r="AB161" s="435"/>
      <c r="AC161" s="435"/>
      <c r="AD161" s="71" t="s">
        <v>75</v>
      </c>
      <c r="AE161" s="68" t="s">
        <v>70</v>
      </c>
      <c r="AF161" s="72"/>
      <c r="AG161" s="73"/>
    </row>
    <row r="162" spans="2:33" ht="41.25" customHeight="1" x14ac:dyDescent="0.25">
      <c r="B162" s="60" t="s">
        <v>76</v>
      </c>
      <c r="C162" s="377" t="s">
        <v>77</v>
      </c>
      <c r="D162" s="378"/>
      <c r="E162" s="61" t="s">
        <v>52</v>
      </c>
      <c r="F162" s="62"/>
      <c r="G162" s="62"/>
      <c r="H162" s="63">
        <f>F162+G162</f>
        <v>0</v>
      </c>
      <c r="I162" s="62"/>
      <c r="J162" s="62"/>
      <c r="K162" s="65"/>
      <c r="L162" s="66"/>
      <c r="M162" s="38"/>
      <c r="N162" s="60" t="s">
        <v>76</v>
      </c>
      <c r="O162" s="377" t="s">
        <v>77</v>
      </c>
      <c r="P162" s="378"/>
      <c r="Q162" s="61" t="s">
        <v>52</v>
      </c>
      <c r="R162" s="62"/>
      <c r="S162" s="62"/>
      <c r="T162" s="63">
        <f>R162+S162</f>
        <v>0</v>
      </c>
      <c r="U162" s="62"/>
      <c r="V162" s="62"/>
      <c r="W162" s="65"/>
      <c r="X162" s="66"/>
      <c r="Y162" s="39"/>
      <c r="Z162" s="435" t="s">
        <v>78</v>
      </c>
      <c r="AA162" s="435"/>
      <c r="AB162" s="435"/>
      <c r="AC162" s="435"/>
      <c r="AD162" s="71" t="s">
        <v>79</v>
      </c>
      <c r="AE162" s="68" t="s">
        <v>70</v>
      </c>
      <c r="AF162" s="74"/>
      <c r="AG162"/>
    </row>
    <row r="163" spans="2:33" ht="35.25" customHeight="1" thickBot="1" x14ac:dyDescent="0.3">
      <c r="B163" s="60" t="s">
        <v>80</v>
      </c>
      <c r="C163" s="377" t="s">
        <v>81</v>
      </c>
      <c r="D163" s="378"/>
      <c r="E163" s="61" t="s">
        <v>52</v>
      </c>
      <c r="F163" s="62"/>
      <c r="G163" s="62"/>
      <c r="H163" s="63">
        <f>F163+G163</f>
        <v>0</v>
      </c>
      <c r="I163" s="62"/>
      <c r="J163" s="62"/>
      <c r="K163" s="65"/>
      <c r="L163" s="66"/>
      <c r="M163" s="38"/>
      <c r="N163" s="60" t="s">
        <v>80</v>
      </c>
      <c r="O163" s="377" t="s">
        <v>81</v>
      </c>
      <c r="P163" s="378"/>
      <c r="Q163" s="61" t="s">
        <v>52</v>
      </c>
      <c r="R163" s="62"/>
      <c r="S163" s="62"/>
      <c r="T163" s="63">
        <f>R163+S163</f>
        <v>0</v>
      </c>
      <c r="U163" s="62"/>
      <c r="V163" s="62"/>
      <c r="W163" s="65"/>
      <c r="X163" s="66"/>
      <c r="Y163" s="39"/>
      <c r="Z163" s="74"/>
      <c r="AA163" s="74"/>
      <c r="AB163" s="74"/>
      <c r="AC163" s="74"/>
      <c r="AD163" s="74"/>
      <c r="AE163" s="74"/>
      <c r="AF163" s="74"/>
      <c r="AG163"/>
    </row>
    <row r="164" spans="2:33" ht="57" customHeight="1" thickBot="1" x14ac:dyDescent="0.3">
      <c r="B164" s="60" t="s">
        <v>82</v>
      </c>
      <c r="C164" s="377" t="s">
        <v>83</v>
      </c>
      <c r="D164" s="384"/>
      <c r="E164" s="61" t="s">
        <v>52</v>
      </c>
      <c r="F164" s="62"/>
      <c r="G164" s="62"/>
      <c r="H164" s="63">
        <f>F164+G164</f>
        <v>0</v>
      </c>
      <c r="I164" s="62"/>
      <c r="J164" s="62"/>
      <c r="K164" s="65"/>
      <c r="L164" s="66"/>
      <c r="M164" s="38"/>
      <c r="N164" s="60" t="s">
        <v>82</v>
      </c>
      <c r="O164" s="377" t="s">
        <v>83</v>
      </c>
      <c r="P164" s="384"/>
      <c r="Q164" s="61" t="s">
        <v>52</v>
      </c>
      <c r="R164" s="62"/>
      <c r="S164" s="62"/>
      <c r="T164" s="63">
        <f>R164+S164</f>
        <v>0</v>
      </c>
      <c r="U164" s="62"/>
      <c r="V164" s="62"/>
      <c r="W164" s="65"/>
      <c r="X164" s="66"/>
      <c r="Y164" s="39"/>
      <c r="Z164" s="75" t="s">
        <v>84</v>
      </c>
      <c r="AA164" s="75" t="s">
        <v>85</v>
      </c>
      <c r="AB164" s="76" t="s">
        <v>86</v>
      </c>
      <c r="AC164" s="76" t="s">
        <v>87</v>
      </c>
      <c r="AD164" s="76" t="s">
        <v>88</v>
      </c>
      <c r="AE164" s="76" t="s">
        <v>89</v>
      </c>
      <c r="AF164" s="76" t="s">
        <v>90</v>
      </c>
      <c r="AG164"/>
    </row>
    <row r="165" spans="2:33" ht="37.5" customHeight="1" x14ac:dyDescent="0.25">
      <c r="B165" s="55" t="s">
        <v>91</v>
      </c>
      <c r="C165" s="385" t="s">
        <v>92</v>
      </c>
      <c r="D165" s="386"/>
      <c r="E165" s="56" t="s">
        <v>52</v>
      </c>
      <c r="F165" s="57">
        <f t="shared" ref="F165:L165" si="59">F166+F167</f>
        <v>0</v>
      </c>
      <c r="G165" s="57">
        <f t="shared" si="59"/>
        <v>0</v>
      </c>
      <c r="H165" s="58">
        <f t="shared" si="59"/>
        <v>0</v>
      </c>
      <c r="I165" s="57">
        <f t="shared" si="59"/>
        <v>0</v>
      </c>
      <c r="J165" s="57">
        <f t="shared" si="59"/>
        <v>0</v>
      </c>
      <c r="K165" s="57">
        <f t="shared" si="59"/>
        <v>0</v>
      </c>
      <c r="L165" s="59">
        <f t="shared" si="59"/>
        <v>0</v>
      </c>
      <c r="M165" s="38"/>
      <c r="N165" s="55" t="s">
        <v>91</v>
      </c>
      <c r="O165" s="385" t="s">
        <v>92</v>
      </c>
      <c r="P165" s="386"/>
      <c r="Q165" s="56" t="s">
        <v>52</v>
      </c>
      <c r="R165" s="57">
        <f t="shared" ref="R165:X165" si="60">R166+R167</f>
        <v>0</v>
      </c>
      <c r="S165" s="57">
        <f t="shared" si="60"/>
        <v>0</v>
      </c>
      <c r="T165" s="58">
        <f t="shared" si="60"/>
        <v>0</v>
      </c>
      <c r="U165" s="57">
        <f t="shared" si="60"/>
        <v>0</v>
      </c>
      <c r="V165" s="57">
        <f t="shared" si="60"/>
        <v>0</v>
      </c>
      <c r="W165" s="57">
        <f t="shared" si="60"/>
        <v>0</v>
      </c>
      <c r="X165" s="59">
        <f t="shared" si="60"/>
        <v>0</v>
      </c>
      <c r="Y165" s="39"/>
      <c r="Z165" s="439">
        <v>1</v>
      </c>
      <c r="AA165" s="443" t="s">
        <v>93</v>
      </c>
      <c r="AB165" s="78">
        <f>ROUND(AD160*AF161,0)</f>
        <v>0</v>
      </c>
      <c r="AC165" s="79">
        <v>0.92588999999999999</v>
      </c>
      <c r="AD165" s="445">
        <f>ROUND(AB165*AC165,2)</f>
        <v>0</v>
      </c>
      <c r="AE165" s="445">
        <f>ROUND(AD165*18/100,2)</f>
        <v>0</v>
      </c>
      <c r="AF165" s="445">
        <f>AD165+AE165</f>
        <v>0</v>
      </c>
      <c r="AG165"/>
    </row>
    <row r="166" spans="2:33" ht="38.25" customHeight="1" thickBot="1" x14ac:dyDescent="0.3">
      <c r="B166" s="81" t="s">
        <v>94</v>
      </c>
      <c r="C166" s="377" t="s">
        <v>95</v>
      </c>
      <c r="D166" s="384"/>
      <c r="E166" s="61" t="s">
        <v>52</v>
      </c>
      <c r="F166" s="62"/>
      <c r="G166" s="62"/>
      <c r="H166" s="63">
        <f>F166+G166</f>
        <v>0</v>
      </c>
      <c r="I166" s="62"/>
      <c r="J166" s="62"/>
      <c r="K166" s="65"/>
      <c r="L166" s="66"/>
      <c r="M166" s="38"/>
      <c r="N166" s="81" t="s">
        <v>94</v>
      </c>
      <c r="O166" s="377" t="s">
        <v>95</v>
      </c>
      <c r="P166" s="384"/>
      <c r="Q166" s="61" t="s">
        <v>52</v>
      </c>
      <c r="R166" s="62"/>
      <c r="S166" s="62"/>
      <c r="T166" s="63">
        <f>R166+S166</f>
        <v>0</v>
      </c>
      <c r="U166" s="62"/>
      <c r="V166" s="62"/>
      <c r="W166" s="65"/>
      <c r="X166" s="66"/>
      <c r="Y166" s="39"/>
      <c r="Z166" s="440"/>
      <c r="AA166" s="449"/>
      <c r="AB166" s="82"/>
      <c r="AC166" s="83"/>
      <c r="AD166" s="449"/>
      <c r="AE166" s="449"/>
      <c r="AF166" s="449"/>
      <c r="AG166"/>
    </row>
    <row r="167" spans="2:33" ht="29.25" customHeight="1" x14ac:dyDescent="0.25">
      <c r="B167" s="81" t="s">
        <v>96</v>
      </c>
      <c r="C167" s="377" t="s">
        <v>97</v>
      </c>
      <c r="D167" s="384"/>
      <c r="E167" s="61" t="s">
        <v>52</v>
      </c>
      <c r="F167" s="62"/>
      <c r="G167" s="62"/>
      <c r="H167" s="63">
        <f>F167+G167</f>
        <v>0</v>
      </c>
      <c r="I167" s="62"/>
      <c r="J167" s="62"/>
      <c r="K167" s="65"/>
      <c r="L167" s="66"/>
      <c r="M167" s="38"/>
      <c r="N167" s="81" t="s">
        <v>96</v>
      </c>
      <c r="O167" s="377" t="s">
        <v>97</v>
      </c>
      <c r="P167" s="384"/>
      <c r="Q167" s="61" t="s">
        <v>52</v>
      </c>
      <c r="R167" s="62"/>
      <c r="S167" s="62"/>
      <c r="T167" s="63">
        <f>R167+S167</f>
        <v>0</v>
      </c>
      <c r="U167" s="62"/>
      <c r="V167" s="62"/>
      <c r="W167" s="65"/>
      <c r="X167" s="66"/>
      <c r="Y167" s="39"/>
      <c r="Z167" s="441">
        <v>2</v>
      </c>
      <c r="AA167" s="443" t="s">
        <v>98</v>
      </c>
      <c r="AB167" s="78">
        <f>ROUND(AD160-AB165,0)</f>
        <v>0</v>
      </c>
      <c r="AC167" s="79"/>
      <c r="AD167" s="445">
        <f>ROUND(AB167*AC167,2)</f>
        <v>0</v>
      </c>
      <c r="AE167" s="445">
        <f>ROUND(AD167*18/100,2)</f>
        <v>0</v>
      </c>
      <c r="AF167" s="445">
        <f>AD167+AE167</f>
        <v>0</v>
      </c>
      <c r="AG167"/>
    </row>
    <row r="168" spans="2:33" ht="53.25" customHeight="1" thickBot="1" x14ac:dyDescent="0.3">
      <c r="B168" s="49" t="s">
        <v>99</v>
      </c>
      <c r="C168" s="373" t="s">
        <v>100</v>
      </c>
      <c r="D168" s="374"/>
      <c r="E168" s="85" t="s">
        <v>52</v>
      </c>
      <c r="F168" s="86">
        <f t="shared" ref="F168:L168" si="61">F169+F190+F195+F196</f>
        <v>0</v>
      </c>
      <c r="G168" s="86">
        <f t="shared" si="61"/>
        <v>0</v>
      </c>
      <c r="H168" s="86">
        <f t="shared" si="61"/>
        <v>0</v>
      </c>
      <c r="I168" s="86">
        <f t="shared" si="61"/>
        <v>0</v>
      </c>
      <c r="J168" s="86">
        <f t="shared" si="61"/>
        <v>0</v>
      </c>
      <c r="K168" s="86">
        <f t="shared" si="61"/>
        <v>0</v>
      </c>
      <c r="L168" s="86">
        <f t="shared" si="61"/>
        <v>0</v>
      </c>
      <c r="M168" s="38"/>
      <c r="N168" s="49" t="s">
        <v>99</v>
      </c>
      <c r="O168" s="373" t="s">
        <v>100</v>
      </c>
      <c r="P168" s="374"/>
      <c r="Q168" s="85" t="s">
        <v>52</v>
      </c>
      <c r="R168" s="86">
        <f t="shared" ref="R168:X168" si="62">R169+R190+R195+R196</f>
        <v>0</v>
      </c>
      <c r="S168" s="86">
        <f t="shared" si="62"/>
        <v>0</v>
      </c>
      <c r="T168" s="86">
        <f t="shared" si="62"/>
        <v>0</v>
      </c>
      <c r="U168" s="86">
        <f t="shared" si="62"/>
        <v>0</v>
      </c>
      <c r="V168" s="86">
        <f t="shared" si="62"/>
        <v>0</v>
      </c>
      <c r="W168" s="86">
        <f t="shared" si="62"/>
        <v>0</v>
      </c>
      <c r="X168" s="86">
        <f t="shared" si="62"/>
        <v>0</v>
      </c>
      <c r="Y168" s="39"/>
      <c r="Z168" s="442"/>
      <c r="AA168" s="444"/>
      <c r="AB168" s="82"/>
      <c r="AC168" s="87"/>
      <c r="AD168" s="450"/>
      <c r="AE168" s="450"/>
      <c r="AF168" s="450"/>
      <c r="AG168"/>
    </row>
    <row r="169" spans="2:33" ht="32.25" customHeight="1" x14ac:dyDescent="0.3">
      <c r="B169" s="55" t="s">
        <v>101</v>
      </c>
      <c r="C169" s="375" t="s">
        <v>102</v>
      </c>
      <c r="D169" s="376"/>
      <c r="E169" s="88" t="s">
        <v>52</v>
      </c>
      <c r="F169" s="89">
        <f t="shared" ref="F169:L169" si="63">F170+F172+F189</f>
        <v>0</v>
      </c>
      <c r="G169" s="90">
        <f t="shared" si="63"/>
        <v>0</v>
      </c>
      <c r="H169" s="90">
        <f t="shared" si="63"/>
        <v>0</v>
      </c>
      <c r="I169" s="90">
        <f t="shared" si="63"/>
        <v>0</v>
      </c>
      <c r="J169" s="90">
        <f t="shared" si="63"/>
        <v>0</v>
      </c>
      <c r="K169" s="90">
        <f t="shared" si="63"/>
        <v>0</v>
      </c>
      <c r="L169" s="90">
        <f t="shared" si="63"/>
        <v>0</v>
      </c>
      <c r="M169" s="38"/>
      <c r="N169" s="55" t="s">
        <v>101</v>
      </c>
      <c r="O169" s="375" t="s">
        <v>102</v>
      </c>
      <c r="P169" s="376"/>
      <c r="Q169" s="88" t="s">
        <v>52</v>
      </c>
      <c r="R169" s="89">
        <f t="shared" ref="R169:X169" si="64">R170+R172+R189</f>
        <v>0</v>
      </c>
      <c r="S169" s="90">
        <f t="shared" si="64"/>
        <v>0</v>
      </c>
      <c r="T169" s="90">
        <f t="shared" si="64"/>
        <v>0</v>
      </c>
      <c r="U169" s="90">
        <f t="shared" si="64"/>
        <v>0</v>
      </c>
      <c r="V169" s="90">
        <f t="shared" si="64"/>
        <v>0</v>
      </c>
      <c r="W169" s="90">
        <f t="shared" si="64"/>
        <v>0</v>
      </c>
      <c r="X169" s="90">
        <f t="shared" si="64"/>
        <v>0</v>
      </c>
      <c r="Y169" s="91"/>
      <c r="Z169" s="439">
        <v>3</v>
      </c>
      <c r="AA169" s="443" t="s">
        <v>103</v>
      </c>
      <c r="AB169" s="78">
        <f>AB165+AB167</f>
        <v>0</v>
      </c>
      <c r="AC169" s="80"/>
      <c r="AD169" s="445">
        <f>AD165+AD167</f>
        <v>0</v>
      </c>
      <c r="AE169" s="445">
        <f>AE165+AE167</f>
        <v>0</v>
      </c>
      <c r="AF169" s="445">
        <f>AF165+AF167</f>
        <v>0</v>
      </c>
      <c r="AG169"/>
    </row>
    <row r="170" spans="2:33" ht="34.5" customHeight="1" thickBot="1" x14ac:dyDescent="0.35">
      <c r="B170" s="92" t="s">
        <v>104</v>
      </c>
      <c r="C170" s="428" t="s">
        <v>105</v>
      </c>
      <c r="D170" s="429"/>
      <c r="E170" s="93" t="s">
        <v>52</v>
      </c>
      <c r="F170" s="94">
        <f>H170-G170</f>
        <v>0</v>
      </c>
      <c r="G170" s="95"/>
      <c r="H170" s="94">
        <f>I170+J170+K170+L170</f>
        <v>0</v>
      </c>
      <c r="I170" s="95"/>
      <c r="J170" s="95"/>
      <c r="K170" s="96"/>
      <c r="L170" s="97"/>
      <c r="M170" s="98"/>
      <c r="N170" s="92" t="s">
        <v>104</v>
      </c>
      <c r="O170" s="428" t="s">
        <v>105</v>
      </c>
      <c r="P170" s="429"/>
      <c r="Q170" s="93" t="s">
        <v>52</v>
      </c>
      <c r="R170" s="94">
        <f>T170-S170</f>
        <v>0</v>
      </c>
      <c r="S170" s="95"/>
      <c r="T170" s="94">
        <f>U170+V170+W170+X170</f>
        <v>0</v>
      </c>
      <c r="U170" s="95"/>
      <c r="V170" s="95"/>
      <c r="W170" s="96"/>
      <c r="X170" s="97"/>
      <c r="Y170" s="99"/>
      <c r="Z170" s="447"/>
      <c r="AA170" s="444"/>
      <c r="AB170" s="100"/>
      <c r="AC170" s="101"/>
      <c r="AD170" s="446"/>
      <c r="AE170" s="446"/>
      <c r="AF170" s="446"/>
      <c r="AG170"/>
    </row>
    <row r="171" spans="2:33" ht="36.75" customHeight="1" thickBot="1" x14ac:dyDescent="0.35">
      <c r="B171" s="102" t="s">
        <v>106</v>
      </c>
      <c r="C171" s="409" t="s">
        <v>107</v>
      </c>
      <c r="D171" s="410"/>
      <c r="E171" s="103" t="s">
        <v>52</v>
      </c>
      <c r="F171" s="65">
        <f>H171-G171</f>
        <v>0</v>
      </c>
      <c r="G171" s="104"/>
      <c r="H171" s="63">
        <f>I171+J171+K171+L171</f>
        <v>0</v>
      </c>
      <c r="I171" s="104"/>
      <c r="J171" s="104"/>
      <c r="K171" s="105"/>
      <c r="L171" s="106"/>
      <c r="M171" s="98"/>
      <c r="N171" s="102" t="s">
        <v>106</v>
      </c>
      <c r="O171" s="409" t="s">
        <v>107</v>
      </c>
      <c r="P171" s="410"/>
      <c r="Q171" s="103" t="s">
        <v>52</v>
      </c>
      <c r="R171" s="65">
        <f>T171-S171</f>
        <v>0</v>
      </c>
      <c r="S171" s="104"/>
      <c r="T171" s="63">
        <f>U171+V171+W171+X171</f>
        <v>0</v>
      </c>
      <c r="U171" s="104"/>
      <c r="V171" s="104"/>
      <c r="W171" s="105"/>
      <c r="X171" s="106"/>
      <c r="Y171" s="99"/>
      <c r="Z171" s="107"/>
      <c r="AA171" s="108" t="s">
        <v>108</v>
      </c>
      <c r="AB171" s="107"/>
      <c r="AC171" s="107"/>
      <c r="AD171" s="107"/>
      <c r="AE171" s="107"/>
      <c r="AF171"/>
      <c r="AG171"/>
    </row>
    <row r="172" spans="2:33" s="117" customFormat="1" ht="57" customHeight="1" x14ac:dyDescent="0.3">
      <c r="B172" s="55" t="s">
        <v>109</v>
      </c>
      <c r="C172" s="411" t="s">
        <v>110</v>
      </c>
      <c r="D172" s="420"/>
      <c r="E172" s="88" t="s">
        <v>52</v>
      </c>
      <c r="F172" s="57">
        <f>F173+F178+F183+F187+F188</f>
        <v>0</v>
      </c>
      <c r="G172" s="57">
        <f>G173+G178+G183+G187+G188</f>
        <v>0</v>
      </c>
      <c r="H172" s="109">
        <f>I172+J172+K172+L172</f>
        <v>0</v>
      </c>
      <c r="I172" s="109">
        <f>I173+I178+I183+I187+I188</f>
        <v>0</v>
      </c>
      <c r="J172" s="109">
        <f>J173+J178+J183+J187+J188</f>
        <v>0</v>
      </c>
      <c r="K172" s="109">
        <f>K173+K178+K183+K187+K188</f>
        <v>0</v>
      </c>
      <c r="L172" s="110">
        <f>L173+L178+L183+L187+L188</f>
        <v>0</v>
      </c>
      <c r="M172" s="98"/>
      <c r="N172" s="55" t="s">
        <v>109</v>
      </c>
      <c r="O172" s="411" t="s">
        <v>110</v>
      </c>
      <c r="P172" s="420"/>
      <c r="Q172" s="88" t="s">
        <v>52</v>
      </c>
      <c r="R172" s="57">
        <f>R173+R178+R183+R187+R188</f>
        <v>0</v>
      </c>
      <c r="S172" s="57">
        <f>S173+S178+S183+S187+S188</f>
        <v>0</v>
      </c>
      <c r="T172" s="109">
        <f>U172+V172+W172+X172</f>
        <v>0</v>
      </c>
      <c r="U172" s="109">
        <f>U173+U178+U183+U187+U188</f>
        <v>0</v>
      </c>
      <c r="V172" s="109">
        <f>V173+V178+V183+V187+V188</f>
        <v>0</v>
      </c>
      <c r="W172" s="109">
        <f>W173+W178+W183+W187+W188</f>
        <v>0</v>
      </c>
      <c r="X172" s="110">
        <f>X173+X178+X183+X187+X188</f>
        <v>0</v>
      </c>
      <c r="Y172" s="111"/>
      <c r="Z172" s="77">
        <v>4</v>
      </c>
      <c r="AA172" s="112" t="s">
        <v>111</v>
      </c>
      <c r="AB172" s="113"/>
      <c r="AC172" s="114" t="s">
        <v>112</v>
      </c>
      <c r="AD172" s="115"/>
      <c r="AE172" s="116"/>
      <c r="AF172"/>
      <c r="AG172"/>
    </row>
    <row r="173" spans="2:33" ht="55.5" customHeight="1" x14ac:dyDescent="0.3">
      <c r="B173" s="55" t="s">
        <v>113</v>
      </c>
      <c r="C173" s="411" t="s">
        <v>114</v>
      </c>
      <c r="D173" s="420"/>
      <c r="E173" s="56" t="s">
        <v>52</v>
      </c>
      <c r="F173" s="58">
        <f t="shared" ref="F173:L173" si="65">F174+F175+F176</f>
        <v>0</v>
      </c>
      <c r="G173" s="58">
        <f t="shared" si="65"/>
        <v>0</v>
      </c>
      <c r="H173" s="58">
        <f t="shared" si="65"/>
        <v>0</v>
      </c>
      <c r="I173" s="58">
        <f t="shared" si="65"/>
        <v>0</v>
      </c>
      <c r="J173" s="58">
        <f t="shared" si="65"/>
        <v>0</v>
      </c>
      <c r="K173" s="58">
        <f t="shared" si="65"/>
        <v>0</v>
      </c>
      <c r="L173" s="58">
        <f t="shared" si="65"/>
        <v>0</v>
      </c>
      <c r="M173" s="118"/>
      <c r="N173" s="55" t="s">
        <v>113</v>
      </c>
      <c r="O173" s="411" t="s">
        <v>114</v>
      </c>
      <c r="P173" s="420"/>
      <c r="Q173" s="56" t="s">
        <v>52</v>
      </c>
      <c r="R173" s="58">
        <f t="shared" ref="R173:X173" si="66">R174+R175+R176</f>
        <v>0</v>
      </c>
      <c r="S173" s="58">
        <f t="shared" si="66"/>
        <v>0</v>
      </c>
      <c r="T173" s="58">
        <f t="shared" si="66"/>
        <v>0</v>
      </c>
      <c r="U173" s="58">
        <f t="shared" si="66"/>
        <v>0</v>
      </c>
      <c r="V173" s="58">
        <f t="shared" si="66"/>
        <v>0</v>
      </c>
      <c r="W173" s="58">
        <f t="shared" si="66"/>
        <v>0</v>
      </c>
      <c r="X173" s="58">
        <f t="shared" si="66"/>
        <v>0</v>
      </c>
      <c r="Y173" s="119"/>
      <c r="Z173" s="120"/>
      <c r="AA173" s="121" t="s">
        <v>115</v>
      </c>
      <c r="AB173" s="122"/>
      <c r="AC173" s="123" t="s">
        <v>112</v>
      </c>
      <c r="AD173" s="124">
        <f>ROUND(AD172/118*18,2)</f>
        <v>0</v>
      </c>
      <c r="AE173" s="125"/>
      <c r="AF173"/>
      <c r="AG173"/>
    </row>
    <row r="174" spans="2:33" ht="49.5" customHeight="1" x14ac:dyDescent="0.3">
      <c r="B174" s="126" t="s">
        <v>116</v>
      </c>
      <c r="C174" s="409" t="s">
        <v>240</v>
      </c>
      <c r="D174" s="410"/>
      <c r="E174" s="103" t="s">
        <v>52</v>
      </c>
      <c r="F174" s="65"/>
      <c r="G174" s="104"/>
      <c r="H174" s="63">
        <f>I174+J174+K174+L174</f>
        <v>0</v>
      </c>
      <c r="I174" s="104"/>
      <c r="J174" s="104"/>
      <c r="K174" s="127"/>
      <c r="L174" s="128"/>
      <c r="M174" s="129"/>
      <c r="N174" s="126" t="s">
        <v>116</v>
      </c>
      <c r="O174" s="409" t="s">
        <v>240</v>
      </c>
      <c r="P174" s="410"/>
      <c r="Q174" s="103" t="s">
        <v>52</v>
      </c>
      <c r="R174" s="65"/>
      <c r="S174" s="104"/>
      <c r="T174" s="63">
        <f>U174+V174+W174+X174</f>
        <v>0</v>
      </c>
      <c r="U174" s="104"/>
      <c r="V174" s="104"/>
      <c r="W174" s="127"/>
      <c r="X174" s="128"/>
      <c r="Y174" s="119"/>
      <c r="Z174" s="84">
        <v>5</v>
      </c>
      <c r="AA174" s="130" t="s">
        <v>117</v>
      </c>
      <c r="AB174" s="131"/>
      <c r="AC174" s="123" t="s">
        <v>112</v>
      </c>
      <c r="AD174" s="124">
        <f>AF169-AD172</f>
        <v>0</v>
      </c>
      <c r="AE174" s="125"/>
      <c r="AF174"/>
      <c r="AG174" s="73"/>
    </row>
    <row r="175" spans="2:33" ht="38.25" customHeight="1" thickBot="1" x14ac:dyDescent="0.35">
      <c r="B175" s="126" t="s">
        <v>118</v>
      </c>
      <c r="C175" s="409" t="s">
        <v>119</v>
      </c>
      <c r="D175" s="410"/>
      <c r="E175" s="103" t="s">
        <v>52</v>
      </c>
      <c r="F175" s="65">
        <f>H175-G175</f>
        <v>0</v>
      </c>
      <c r="G175" s="104"/>
      <c r="H175" s="63">
        <f>I175+J175+K175+L175</f>
        <v>0</v>
      </c>
      <c r="I175" s="104"/>
      <c r="J175" s="104"/>
      <c r="K175" s="105"/>
      <c r="L175" s="106"/>
      <c r="M175" s="132"/>
      <c r="N175" s="126" t="s">
        <v>118</v>
      </c>
      <c r="O175" s="409" t="s">
        <v>119</v>
      </c>
      <c r="P175" s="410"/>
      <c r="Q175" s="103" t="s">
        <v>52</v>
      </c>
      <c r="R175" s="65">
        <f>T175-S175</f>
        <v>0</v>
      </c>
      <c r="S175" s="104"/>
      <c r="T175" s="63">
        <f>U175+V175+W175+X175</f>
        <v>0</v>
      </c>
      <c r="U175" s="104"/>
      <c r="V175" s="104"/>
      <c r="W175" s="105"/>
      <c r="X175" s="106"/>
      <c r="Y175" s="133"/>
      <c r="Z175" s="134"/>
      <c r="AA175" s="135" t="s">
        <v>115</v>
      </c>
      <c r="AB175" s="136"/>
      <c r="AC175" s="137" t="s">
        <v>112</v>
      </c>
      <c r="AD175" s="138">
        <f>ROUND(AD174*18/118,2)</f>
        <v>0</v>
      </c>
      <c r="AE175" s="139"/>
      <c r="AF175"/>
      <c r="AG175"/>
    </row>
    <row r="176" spans="2:33" ht="38.25" customHeight="1" x14ac:dyDescent="0.3">
      <c r="B176" s="126" t="s">
        <v>118</v>
      </c>
      <c r="C176" s="409" t="s">
        <v>119</v>
      </c>
      <c r="D176" s="410"/>
      <c r="E176" s="103"/>
      <c r="F176" s="65"/>
      <c r="G176" s="104"/>
      <c r="H176" s="63"/>
      <c r="I176" s="104"/>
      <c r="J176" s="104"/>
      <c r="K176" s="105"/>
      <c r="L176" s="106"/>
      <c r="M176" s="132"/>
      <c r="N176" s="126" t="s">
        <v>118</v>
      </c>
      <c r="O176" s="409" t="s">
        <v>119</v>
      </c>
      <c r="P176" s="410"/>
      <c r="Q176" s="103"/>
      <c r="R176" s="65"/>
      <c r="S176" s="104"/>
      <c r="T176" s="63"/>
      <c r="U176" s="104"/>
      <c r="V176" s="104"/>
      <c r="W176" s="105"/>
      <c r="X176" s="106"/>
      <c r="Y176" s="133"/>
      <c r="Z176" s="140"/>
      <c r="AA176" s="141"/>
      <c r="AB176" s="142"/>
      <c r="AC176" s="143"/>
      <c r="AD176" s="144"/>
      <c r="AE176" s="145"/>
      <c r="AF176"/>
      <c r="AG176"/>
    </row>
    <row r="177" spans="2:34" ht="42.75" customHeight="1" x14ac:dyDescent="0.2">
      <c r="B177" s="126" t="s">
        <v>120</v>
      </c>
      <c r="C177" s="409" t="s">
        <v>121</v>
      </c>
      <c r="D177" s="410"/>
      <c r="E177" s="103" t="s">
        <v>52</v>
      </c>
      <c r="F177" s="65">
        <f>H177-G177</f>
        <v>0</v>
      </c>
      <c r="G177" s="104"/>
      <c r="H177" s="63">
        <f>I177+J177+K177+L177</f>
        <v>0</v>
      </c>
      <c r="I177" s="104"/>
      <c r="J177" s="104"/>
      <c r="K177" s="105"/>
      <c r="L177" s="106"/>
      <c r="M177" s="132"/>
      <c r="N177" s="126" t="s">
        <v>120</v>
      </c>
      <c r="O177" s="409" t="s">
        <v>121</v>
      </c>
      <c r="P177" s="410"/>
      <c r="Q177" s="103" t="s">
        <v>52</v>
      </c>
      <c r="R177" s="65">
        <f>T177-S177</f>
        <v>0</v>
      </c>
      <c r="S177" s="104"/>
      <c r="T177" s="63">
        <f>U177+V177+W177+X177</f>
        <v>0</v>
      </c>
      <c r="U177" s="104"/>
      <c r="V177" s="104"/>
      <c r="W177" s="105"/>
      <c r="X177" s="106"/>
      <c r="Y177" s="133"/>
      <c r="Z177" s="146"/>
      <c r="AA177" s="147"/>
      <c r="AB177" s="148"/>
      <c r="AC177" s="149"/>
      <c r="AD177" s="150"/>
      <c r="AE177" s="151"/>
      <c r="AF177"/>
      <c r="AG177"/>
    </row>
    <row r="178" spans="2:34" ht="47.25" customHeight="1" x14ac:dyDescent="0.2">
      <c r="B178" s="55" t="s">
        <v>122</v>
      </c>
      <c r="C178" s="411" t="s">
        <v>123</v>
      </c>
      <c r="D178" s="420"/>
      <c r="E178" s="56" t="s">
        <v>52</v>
      </c>
      <c r="F178" s="58">
        <f t="shared" ref="F178:L178" si="67">F179+F180+F181</f>
        <v>0</v>
      </c>
      <c r="G178" s="58">
        <f t="shared" si="67"/>
        <v>0</v>
      </c>
      <c r="H178" s="58">
        <f t="shared" si="67"/>
        <v>0</v>
      </c>
      <c r="I178" s="58">
        <f t="shared" si="67"/>
        <v>0</v>
      </c>
      <c r="J178" s="58">
        <f t="shared" si="67"/>
        <v>0</v>
      </c>
      <c r="K178" s="58">
        <f t="shared" si="67"/>
        <v>0</v>
      </c>
      <c r="L178" s="58">
        <f t="shared" si="67"/>
        <v>0</v>
      </c>
      <c r="M178" s="132"/>
      <c r="N178" s="55" t="s">
        <v>122</v>
      </c>
      <c r="O178" s="411" t="s">
        <v>123</v>
      </c>
      <c r="P178" s="420"/>
      <c r="Q178" s="56" t="s">
        <v>52</v>
      </c>
      <c r="R178" s="58">
        <f t="shared" ref="R178:X178" si="68">R179+R180+R181</f>
        <v>0</v>
      </c>
      <c r="S178" s="58">
        <f t="shared" si="68"/>
        <v>0</v>
      </c>
      <c r="T178" s="58">
        <f t="shared" si="68"/>
        <v>0</v>
      </c>
      <c r="U178" s="58">
        <f t="shared" si="68"/>
        <v>0</v>
      </c>
      <c r="V178" s="58">
        <f t="shared" si="68"/>
        <v>0</v>
      </c>
      <c r="W178" s="58">
        <f t="shared" si="68"/>
        <v>0</v>
      </c>
      <c r="X178" s="58">
        <f t="shared" si="68"/>
        <v>0</v>
      </c>
      <c r="Y178" s="133"/>
      <c r="Z178" s="146"/>
      <c r="AA178" s="147"/>
      <c r="AB178" s="148"/>
      <c r="AC178" s="149"/>
      <c r="AD178" s="150"/>
      <c r="AE178" s="151"/>
      <c r="AF178"/>
      <c r="AG178"/>
    </row>
    <row r="179" spans="2:34" ht="42.75" customHeight="1" x14ac:dyDescent="0.3">
      <c r="B179" s="152" t="s">
        <v>124</v>
      </c>
      <c r="C179" s="409" t="s">
        <v>125</v>
      </c>
      <c r="D179" s="410"/>
      <c r="E179" s="103" t="s">
        <v>52</v>
      </c>
      <c r="F179" s="65">
        <f>H179-G179</f>
        <v>0</v>
      </c>
      <c r="G179" s="104"/>
      <c r="H179" s="63">
        <f>I179+J179+K179+L179</f>
        <v>0</v>
      </c>
      <c r="I179" s="153"/>
      <c r="J179" s="153"/>
      <c r="K179" s="153"/>
      <c r="L179" s="106"/>
      <c r="M179" s="154"/>
      <c r="N179" s="152" t="s">
        <v>124</v>
      </c>
      <c r="O179" s="409" t="s">
        <v>125</v>
      </c>
      <c r="P179" s="410"/>
      <c r="Q179" s="103" t="s">
        <v>52</v>
      </c>
      <c r="R179" s="65">
        <f>T179-S179</f>
        <v>0</v>
      </c>
      <c r="S179" s="104"/>
      <c r="T179" s="63">
        <f>U179+V179+W179+X179</f>
        <v>0</v>
      </c>
      <c r="U179" s="153"/>
      <c r="V179" s="153"/>
      <c r="W179" s="153"/>
      <c r="X179" s="106"/>
      <c r="Y179" s="133"/>
      <c r="Z179" s="155" t="s">
        <v>126</v>
      </c>
      <c r="AA179" s="156"/>
      <c r="AB179" s="157"/>
      <c r="AC179" s="157"/>
      <c r="AD179" s="158"/>
      <c r="AE179" s="448" t="s">
        <v>127</v>
      </c>
      <c r="AF179" s="448"/>
      <c r="AG179" s="156"/>
    </row>
    <row r="180" spans="2:34" ht="36" customHeight="1" x14ac:dyDescent="0.3">
      <c r="B180" s="152" t="s">
        <v>128</v>
      </c>
      <c r="C180" s="409" t="s">
        <v>125</v>
      </c>
      <c r="D180" s="410"/>
      <c r="E180" s="103" t="s">
        <v>52</v>
      </c>
      <c r="F180" s="65">
        <f>H180-G180</f>
        <v>0</v>
      </c>
      <c r="G180" s="104"/>
      <c r="H180" s="63">
        <f>I180+J180+K180+L180</f>
        <v>0</v>
      </c>
      <c r="I180" s="153"/>
      <c r="J180" s="153"/>
      <c r="K180" s="153"/>
      <c r="L180" s="106"/>
      <c r="M180" s="132"/>
      <c r="N180" s="152" t="s">
        <v>128</v>
      </c>
      <c r="O180" s="409" t="s">
        <v>125</v>
      </c>
      <c r="P180" s="410"/>
      <c r="Q180" s="103" t="s">
        <v>52</v>
      </c>
      <c r="R180" s="65">
        <f>T180-S180</f>
        <v>0</v>
      </c>
      <c r="S180" s="104"/>
      <c r="T180" s="63">
        <f>U180+V180+W180+X180</f>
        <v>0</v>
      </c>
      <c r="U180" s="153"/>
      <c r="V180" s="153"/>
      <c r="W180" s="153"/>
      <c r="X180" s="106"/>
      <c r="Y180" s="133"/>
      <c r="Z180" s="159" t="s">
        <v>129</v>
      </c>
      <c r="AA180" s="159"/>
      <c r="AB180" s="156"/>
      <c r="AC180" s="156"/>
      <c r="AD180" s="160"/>
      <c r="AE180" s="161" t="s">
        <v>130</v>
      </c>
      <c r="AF180" s="161"/>
      <c r="AG180" s="159"/>
      <c r="AH180" s="162"/>
    </row>
    <row r="181" spans="2:34" ht="36" customHeight="1" x14ac:dyDescent="0.3">
      <c r="B181" s="152" t="s">
        <v>131</v>
      </c>
      <c r="C181" s="409" t="s">
        <v>125</v>
      </c>
      <c r="D181" s="410"/>
      <c r="E181" s="103"/>
      <c r="F181" s="65"/>
      <c r="G181" s="104"/>
      <c r="H181" s="63"/>
      <c r="I181" s="153"/>
      <c r="J181" s="153"/>
      <c r="K181" s="153"/>
      <c r="L181" s="106"/>
      <c r="M181" s="132"/>
      <c r="N181" s="152" t="s">
        <v>131</v>
      </c>
      <c r="O181" s="409" t="s">
        <v>125</v>
      </c>
      <c r="P181" s="410"/>
      <c r="Q181" s="103"/>
      <c r="R181" s="65"/>
      <c r="S181" s="104"/>
      <c r="T181" s="63"/>
      <c r="U181" s="153"/>
      <c r="V181" s="153"/>
      <c r="W181" s="153"/>
      <c r="X181" s="106"/>
      <c r="Y181" s="133"/>
      <c r="Z181" s="159"/>
      <c r="AA181" s="159"/>
      <c r="AB181" s="156"/>
      <c r="AC181" s="156"/>
      <c r="AD181" s="160"/>
      <c r="AE181" s="161"/>
      <c r="AF181" s="161"/>
      <c r="AG181" s="159"/>
      <c r="AH181" s="162"/>
    </row>
    <row r="182" spans="2:34" ht="29.25" customHeight="1" x14ac:dyDescent="0.3">
      <c r="B182" s="152" t="s">
        <v>132</v>
      </c>
      <c r="C182" s="409" t="s">
        <v>121</v>
      </c>
      <c r="D182" s="410"/>
      <c r="E182" s="103" t="s">
        <v>52</v>
      </c>
      <c r="F182" s="65">
        <f>H182-G182</f>
        <v>0</v>
      </c>
      <c r="G182" s="104"/>
      <c r="H182" s="63">
        <f>I182+J182+K182+L182</f>
        <v>0</v>
      </c>
      <c r="I182" s="153"/>
      <c r="J182" s="153"/>
      <c r="K182" s="153"/>
      <c r="L182" s="106"/>
      <c r="M182" s="132"/>
      <c r="N182" s="152" t="s">
        <v>132</v>
      </c>
      <c r="O182" s="409" t="s">
        <v>121</v>
      </c>
      <c r="P182" s="410"/>
      <c r="Q182" s="103" t="s">
        <v>52</v>
      </c>
      <c r="R182" s="65">
        <f>T182-S182</f>
        <v>0</v>
      </c>
      <c r="S182" s="104"/>
      <c r="T182" s="63">
        <f>U182+V182+W182+X182</f>
        <v>0</v>
      </c>
      <c r="U182" s="153"/>
      <c r="V182" s="153"/>
      <c r="W182" s="153"/>
      <c r="X182" s="106"/>
      <c r="Y182" s="163"/>
      <c r="Z182" s="159" t="s">
        <v>133</v>
      </c>
      <c r="AA182" s="159"/>
      <c r="AB182" s="156"/>
      <c r="AC182" s="156"/>
      <c r="AD182" s="160"/>
      <c r="AE182" s="161" t="s">
        <v>134</v>
      </c>
      <c r="AF182" s="161"/>
      <c r="AG182" s="161"/>
      <c r="AH182" s="162"/>
    </row>
    <row r="183" spans="2:34" ht="28.5" customHeight="1" x14ac:dyDescent="0.3">
      <c r="B183" s="164" t="s">
        <v>135</v>
      </c>
      <c r="C183" s="414" t="s">
        <v>136</v>
      </c>
      <c r="D183" s="415"/>
      <c r="E183" s="165" t="s">
        <v>52</v>
      </c>
      <c r="F183" s="166">
        <f t="shared" ref="F183:L183" si="69">F184+F185</f>
        <v>0</v>
      </c>
      <c r="G183" s="166">
        <f t="shared" si="69"/>
        <v>0</v>
      </c>
      <c r="H183" s="167">
        <f t="shared" si="69"/>
        <v>0</v>
      </c>
      <c r="I183" s="167">
        <f t="shared" si="69"/>
        <v>0</v>
      </c>
      <c r="J183" s="167">
        <f t="shared" si="69"/>
        <v>0</v>
      </c>
      <c r="K183" s="167">
        <f t="shared" si="69"/>
        <v>0</v>
      </c>
      <c r="L183" s="168">
        <f t="shared" si="69"/>
        <v>0</v>
      </c>
      <c r="M183" s="132"/>
      <c r="N183" s="164" t="s">
        <v>135</v>
      </c>
      <c r="O183" s="414" t="s">
        <v>136</v>
      </c>
      <c r="P183" s="415"/>
      <c r="Q183" s="165" t="s">
        <v>52</v>
      </c>
      <c r="R183" s="166">
        <f t="shared" ref="R183:X183" si="70">R184+R185</f>
        <v>0</v>
      </c>
      <c r="S183" s="166">
        <f t="shared" si="70"/>
        <v>0</v>
      </c>
      <c r="T183" s="167">
        <f t="shared" si="70"/>
        <v>0</v>
      </c>
      <c r="U183" s="167">
        <f t="shared" si="70"/>
        <v>0</v>
      </c>
      <c r="V183" s="167">
        <f t="shared" si="70"/>
        <v>0</v>
      </c>
      <c r="W183" s="167">
        <f t="shared" si="70"/>
        <v>0</v>
      </c>
      <c r="X183" s="168">
        <f t="shared" si="70"/>
        <v>0</v>
      </c>
      <c r="Y183" s="169"/>
      <c r="Z183" s="159" t="s">
        <v>137</v>
      </c>
      <c r="AA183" s="159"/>
      <c r="AB183" s="156"/>
      <c r="AC183" s="156"/>
      <c r="AD183" s="170" t="s">
        <v>138</v>
      </c>
      <c r="AE183" s="171"/>
      <c r="AF183" s="161"/>
      <c r="AG183" s="161"/>
      <c r="AH183" s="162"/>
    </row>
    <row r="184" spans="2:34" ht="39.75" customHeight="1" x14ac:dyDescent="0.3">
      <c r="B184" s="152" t="s">
        <v>139</v>
      </c>
      <c r="C184" s="409" t="s">
        <v>140</v>
      </c>
      <c r="D184" s="413"/>
      <c r="E184" s="103" t="s">
        <v>52</v>
      </c>
      <c r="F184" s="65">
        <f t="shared" ref="F184:F189" si="71">H184-G184</f>
        <v>0</v>
      </c>
      <c r="G184" s="104"/>
      <c r="H184" s="63">
        <f t="shared" ref="H184:H189" si="72">I184+J184+K184+L184</f>
        <v>0</v>
      </c>
      <c r="I184" s="153"/>
      <c r="J184" s="153"/>
      <c r="K184" s="153"/>
      <c r="L184" s="106"/>
      <c r="M184" s="132"/>
      <c r="N184" s="152" t="s">
        <v>139</v>
      </c>
      <c r="O184" s="409" t="s">
        <v>140</v>
      </c>
      <c r="P184" s="413"/>
      <c r="Q184" s="103" t="s">
        <v>52</v>
      </c>
      <c r="R184" s="65">
        <f t="shared" ref="R184:R189" si="73">T184-S184</f>
        <v>0</v>
      </c>
      <c r="S184" s="104"/>
      <c r="T184" s="63">
        <f t="shared" ref="T184:T189" si="74">U184+V184+W184+X184</f>
        <v>0</v>
      </c>
      <c r="U184" s="153"/>
      <c r="V184" s="153"/>
      <c r="W184" s="153"/>
      <c r="X184" s="106"/>
      <c r="Y184" s="169"/>
      <c r="Z184" s="159"/>
      <c r="AA184" s="159"/>
      <c r="AB184" s="156"/>
      <c r="AC184" s="156"/>
      <c r="AE184" s="172" t="s">
        <v>141</v>
      </c>
      <c r="AF184" s="171"/>
      <c r="AG184" s="171"/>
      <c r="AH184" s="162"/>
    </row>
    <row r="185" spans="2:34" ht="37.5" customHeight="1" x14ac:dyDescent="0.3">
      <c r="B185" s="152" t="s">
        <v>142</v>
      </c>
      <c r="C185" s="409" t="s">
        <v>140</v>
      </c>
      <c r="D185" s="413"/>
      <c r="E185" s="103" t="s">
        <v>52</v>
      </c>
      <c r="F185" s="65">
        <f t="shared" si="71"/>
        <v>0</v>
      </c>
      <c r="G185" s="104"/>
      <c r="H185" s="63">
        <f t="shared" si="72"/>
        <v>0</v>
      </c>
      <c r="I185" s="153"/>
      <c r="J185" s="153"/>
      <c r="K185" s="153"/>
      <c r="L185" s="106"/>
      <c r="M185" s="132"/>
      <c r="N185" s="152" t="s">
        <v>142</v>
      </c>
      <c r="O185" s="409" t="s">
        <v>140</v>
      </c>
      <c r="P185" s="413"/>
      <c r="Q185" s="103" t="s">
        <v>52</v>
      </c>
      <c r="R185" s="65">
        <f t="shared" si="73"/>
        <v>0</v>
      </c>
      <c r="S185" s="104"/>
      <c r="T185" s="63">
        <f t="shared" si="74"/>
        <v>0</v>
      </c>
      <c r="U185" s="153"/>
      <c r="V185" s="153"/>
      <c r="W185" s="153"/>
      <c r="X185" s="106"/>
      <c r="Y185" s="169"/>
      <c r="Z185" s="159" t="s">
        <v>143</v>
      </c>
      <c r="AA185" s="173"/>
      <c r="AB185" s="174"/>
      <c r="AC185" s="174"/>
      <c r="AD185" s="174"/>
      <c r="AE185" s="161" t="s">
        <v>144</v>
      </c>
      <c r="AF185" s="173"/>
      <c r="AG185" s="173"/>
      <c r="AH185" s="162"/>
    </row>
    <row r="186" spans="2:34" ht="15.75" customHeight="1" x14ac:dyDescent="0.3">
      <c r="B186" s="152" t="s">
        <v>145</v>
      </c>
      <c r="C186" s="409" t="s">
        <v>121</v>
      </c>
      <c r="D186" s="410"/>
      <c r="E186" s="103" t="s">
        <v>52</v>
      </c>
      <c r="F186" s="65">
        <f t="shared" si="71"/>
        <v>0</v>
      </c>
      <c r="G186" s="104"/>
      <c r="H186" s="63">
        <f t="shared" si="72"/>
        <v>0</v>
      </c>
      <c r="I186" s="153"/>
      <c r="J186" s="153"/>
      <c r="K186" s="153"/>
      <c r="L186" s="106"/>
      <c r="M186" s="175"/>
      <c r="N186" s="152" t="s">
        <v>145</v>
      </c>
      <c r="O186" s="409" t="s">
        <v>121</v>
      </c>
      <c r="P186" s="410"/>
      <c r="Q186" s="103" t="s">
        <v>52</v>
      </c>
      <c r="R186" s="65">
        <f t="shared" si="73"/>
        <v>0</v>
      </c>
      <c r="S186" s="104"/>
      <c r="T186" s="63">
        <f t="shared" si="74"/>
        <v>0</v>
      </c>
      <c r="U186" s="153"/>
      <c r="V186" s="153"/>
      <c r="W186" s="153"/>
      <c r="X186" s="106"/>
      <c r="Y186" s="111"/>
      <c r="Z186" s="176" t="s">
        <v>144</v>
      </c>
      <c r="AA186" s="177"/>
      <c r="AB186" s="178"/>
      <c r="AC186" s="179"/>
      <c r="AD186" s="180"/>
      <c r="AE186" s="181"/>
      <c r="AF186" s="182"/>
      <c r="AG186" s="182"/>
    </row>
    <row r="187" spans="2:34" ht="18.75" customHeight="1" x14ac:dyDescent="0.25">
      <c r="B187" s="55" t="s">
        <v>146</v>
      </c>
      <c r="C187" s="411" t="s">
        <v>147</v>
      </c>
      <c r="D187" s="412"/>
      <c r="E187" s="56" t="s">
        <v>52</v>
      </c>
      <c r="F187" s="58">
        <f t="shared" si="71"/>
        <v>0</v>
      </c>
      <c r="G187" s="183"/>
      <c r="H187" s="58">
        <f t="shared" si="72"/>
        <v>0</v>
      </c>
      <c r="I187" s="109"/>
      <c r="J187" s="109"/>
      <c r="K187" s="109"/>
      <c r="L187" s="184"/>
      <c r="M187" s="175"/>
      <c r="N187" s="55" t="s">
        <v>146</v>
      </c>
      <c r="O187" s="411" t="s">
        <v>147</v>
      </c>
      <c r="P187" s="412"/>
      <c r="Q187" s="56" t="s">
        <v>52</v>
      </c>
      <c r="R187" s="58">
        <f t="shared" si="73"/>
        <v>0</v>
      </c>
      <c r="S187" s="183"/>
      <c r="T187" s="58">
        <f t="shared" si="74"/>
        <v>0</v>
      </c>
      <c r="U187" s="109"/>
      <c r="V187" s="109"/>
      <c r="W187" s="109"/>
      <c r="X187" s="184"/>
      <c r="Y187" s="185"/>
      <c r="Z187" s="177"/>
      <c r="AA187" s="177"/>
      <c r="AB187" s="186"/>
      <c r="AC187" s="187"/>
      <c r="AD187" s="111"/>
      <c r="AE187" s="119"/>
    </row>
    <row r="188" spans="2:34" ht="15.75" customHeight="1" x14ac:dyDescent="0.2">
      <c r="B188" s="55" t="s">
        <v>148</v>
      </c>
      <c r="C188" s="411" t="s">
        <v>149</v>
      </c>
      <c r="D188" s="412"/>
      <c r="E188" s="56" t="s">
        <v>52</v>
      </c>
      <c r="F188" s="58">
        <f t="shared" si="71"/>
        <v>0</v>
      </c>
      <c r="G188" s="183"/>
      <c r="H188" s="58">
        <f t="shared" si="72"/>
        <v>0</v>
      </c>
      <c r="I188" s="109"/>
      <c r="J188" s="109"/>
      <c r="K188" s="109"/>
      <c r="L188" s="184"/>
      <c r="M188" s="132"/>
      <c r="N188" s="55" t="s">
        <v>148</v>
      </c>
      <c r="O188" s="411" t="s">
        <v>149</v>
      </c>
      <c r="P188" s="412"/>
      <c r="Q188" s="56" t="s">
        <v>52</v>
      </c>
      <c r="R188" s="58">
        <f t="shared" si="73"/>
        <v>0</v>
      </c>
      <c r="S188" s="183"/>
      <c r="T188" s="58">
        <f t="shared" si="74"/>
        <v>0</v>
      </c>
      <c r="U188" s="109"/>
      <c r="V188" s="109"/>
      <c r="W188" s="109"/>
      <c r="X188" s="184"/>
      <c r="Y188" s="188"/>
      <c r="Z188" s="169"/>
      <c r="AA188" s="111"/>
      <c r="AB188" s="111"/>
      <c r="AC188" s="111"/>
      <c r="AD188" s="111"/>
      <c r="AE188" s="119"/>
    </row>
    <row r="189" spans="2:34" ht="30.75" customHeight="1" x14ac:dyDescent="0.2">
      <c r="B189" s="55" t="s">
        <v>150</v>
      </c>
      <c r="C189" s="411" t="s">
        <v>151</v>
      </c>
      <c r="D189" s="412"/>
      <c r="E189" s="88" t="s">
        <v>52</v>
      </c>
      <c r="F189" s="58">
        <f t="shared" si="71"/>
        <v>0</v>
      </c>
      <c r="G189" s="183"/>
      <c r="H189" s="58">
        <f t="shared" si="72"/>
        <v>0</v>
      </c>
      <c r="I189" s="109"/>
      <c r="J189" s="109"/>
      <c r="K189" s="109"/>
      <c r="L189" s="184"/>
      <c r="M189" s="189"/>
      <c r="N189" s="55" t="s">
        <v>150</v>
      </c>
      <c r="O189" s="411" t="s">
        <v>151</v>
      </c>
      <c r="P189" s="412"/>
      <c r="Q189" s="88" t="s">
        <v>52</v>
      </c>
      <c r="R189" s="58">
        <f t="shared" si="73"/>
        <v>0</v>
      </c>
      <c r="S189" s="183"/>
      <c r="T189" s="58">
        <f t="shared" si="74"/>
        <v>0</v>
      </c>
      <c r="U189" s="109"/>
      <c r="V189" s="109"/>
      <c r="W189" s="109"/>
      <c r="X189" s="184"/>
      <c r="Y189" s="188"/>
      <c r="Z189" s="111"/>
      <c r="AA189" s="185"/>
      <c r="AB189" s="185"/>
      <c r="AC189" s="185"/>
      <c r="AD189" s="185"/>
      <c r="AE189" s="119"/>
    </row>
    <row r="190" spans="2:34" ht="34.5" customHeight="1" x14ac:dyDescent="0.2">
      <c r="B190" s="55" t="s">
        <v>152</v>
      </c>
      <c r="C190" s="411" t="s">
        <v>153</v>
      </c>
      <c r="D190" s="420"/>
      <c r="E190" s="56" t="s">
        <v>52</v>
      </c>
      <c r="F190" s="89">
        <f t="shared" ref="F190:L190" si="75">F191+F192+F193+F194</f>
        <v>0</v>
      </c>
      <c r="G190" s="89">
        <f t="shared" si="75"/>
        <v>0</v>
      </c>
      <c r="H190" s="89">
        <f t="shared" si="75"/>
        <v>0</v>
      </c>
      <c r="I190" s="89">
        <f t="shared" si="75"/>
        <v>0</v>
      </c>
      <c r="J190" s="89">
        <f t="shared" si="75"/>
        <v>0</v>
      </c>
      <c r="K190" s="89">
        <f t="shared" si="75"/>
        <v>0</v>
      </c>
      <c r="L190" s="89">
        <f t="shared" si="75"/>
        <v>0</v>
      </c>
      <c r="M190" s="132"/>
      <c r="N190" s="55" t="s">
        <v>152</v>
      </c>
      <c r="O190" s="411" t="s">
        <v>153</v>
      </c>
      <c r="P190" s="420"/>
      <c r="Q190" s="56" t="s">
        <v>52</v>
      </c>
      <c r="R190" s="89">
        <f t="shared" ref="R190:X190" si="76">R191+R192+R193+R194</f>
        <v>0</v>
      </c>
      <c r="S190" s="89">
        <f t="shared" si="76"/>
        <v>0</v>
      </c>
      <c r="T190" s="89">
        <f t="shared" si="76"/>
        <v>0</v>
      </c>
      <c r="U190" s="89">
        <f t="shared" si="76"/>
        <v>0</v>
      </c>
      <c r="V190" s="89">
        <f t="shared" si="76"/>
        <v>0</v>
      </c>
      <c r="W190" s="89">
        <f t="shared" si="76"/>
        <v>0</v>
      </c>
      <c r="X190" s="89">
        <f t="shared" si="76"/>
        <v>0</v>
      </c>
      <c r="Y190" s="188"/>
      <c r="Z190" s="185"/>
      <c r="AA190" s="190"/>
      <c r="AB190" s="191"/>
      <c r="AC190" s="191"/>
      <c r="AD190" s="191"/>
      <c r="AE190" s="119"/>
    </row>
    <row r="191" spans="2:34" ht="36.75" customHeight="1" x14ac:dyDescent="0.2">
      <c r="B191" s="192" t="s">
        <v>154</v>
      </c>
      <c r="C191" s="409" t="s">
        <v>241</v>
      </c>
      <c r="D191" s="410"/>
      <c r="E191" s="103" t="s">
        <v>52</v>
      </c>
      <c r="F191" s="193"/>
      <c r="G191" s="104"/>
      <c r="H191" s="194">
        <f>I191+J191+K191+L191</f>
        <v>0</v>
      </c>
      <c r="I191" s="153"/>
      <c r="J191" s="195"/>
      <c r="K191" s="196">
        <f>F191</f>
        <v>0</v>
      </c>
      <c r="L191" s="106"/>
      <c r="M191" s="132"/>
      <c r="N191" s="192" t="s">
        <v>154</v>
      </c>
      <c r="O191" s="409" t="s">
        <v>241</v>
      </c>
      <c r="P191" s="410"/>
      <c r="Q191" s="103" t="s">
        <v>52</v>
      </c>
      <c r="R191" s="193"/>
      <c r="S191" s="104"/>
      <c r="T191" s="194">
        <f>U191+V191+W191+X191</f>
        <v>0</v>
      </c>
      <c r="U191" s="153"/>
      <c r="V191" s="195"/>
      <c r="W191" s="196">
        <f>R191</f>
        <v>0</v>
      </c>
      <c r="X191" s="106"/>
      <c r="Y191" s="188"/>
      <c r="Z191" s="197"/>
      <c r="AA191" s="198"/>
      <c r="AB191" s="191"/>
      <c r="AC191" s="191"/>
      <c r="AD191" s="191"/>
      <c r="AE191" s="119"/>
    </row>
    <row r="192" spans="2:34" ht="42" customHeight="1" x14ac:dyDescent="0.2">
      <c r="B192" s="192" t="s">
        <v>155</v>
      </c>
      <c r="C192" s="409" t="s">
        <v>156</v>
      </c>
      <c r="D192" s="410"/>
      <c r="E192" s="103" t="s">
        <v>52</v>
      </c>
      <c r="F192" s="65">
        <f>H192-G192</f>
        <v>0</v>
      </c>
      <c r="G192" s="104"/>
      <c r="H192" s="194">
        <f>I192+J192+K192+L192</f>
        <v>0</v>
      </c>
      <c r="I192" s="153"/>
      <c r="J192" s="195"/>
      <c r="K192" s="153"/>
      <c r="L192" s="106"/>
      <c r="M192" s="132"/>
      <c r="N192" s="192" t="s">
        <v>155</v>
      </c>
      <c r="O192" s="409" t="s">
        <v>156</v>
      </c>
      <c r="P192" s="410"/>
      <c r="Q192" s="103" t="s">
        <v>52</v>
      </c>
      <c r="R192" s="65">
        <f>T192-S192</f>
        <v>0</v>
      </c>
      <c r="S192" s="104"/>
      <c r="T192" s="194">
        <f>U192+V192+W192+X192</f>
        <v>0</v>
      </c>
      <c r="U192" s="153"/>
      <c r="V192" s="195"/>
      <c r="W192" s="153"/>
      <c r="X192" s="106"/>
      <c r="Y192" s="188"/>
      <c r="Z192" s="197"/>
      <c r="AA192" s="199"/>
      <c r="AB192" s="191"/>
      <c r="AC192" s="191"/>
      <c r="AD192" s="191"/>
      <c r="AE192" s="119"/>
    </row>
    <row r="193" spans="2:34" ht="42" customHeight="1" x14ac:dyDescent="0.2">
      <c r="B193" s="192" t="s">
        <v>157</v>
      </c>
      <c r="C193" s="409" t="s">
        <v>156</v>
      </c>
      <c r="D193" s="410"/>
      <c r="E193" s="103"/>
      <c r="F193" s="65"/>
      <c r="G193" s="104"/>
      <c r="H193" s="194"/>
      <c r="I193" s="153"/>
      <c r="J193" s="195"/>
      <c r="K193" s="153"/>
      <c r="L193" s="106"/>
      <c r="M193" s="132"/>
      <c r="N193" s="192" t="s">
        <v>157</v>
      </c>
      <c r="O193" s="409" t="s">
        <v>156</v>
      </c>
      <c r="P193" s="410"/>
      <c r="Q193" s="103"/>
      <c r="R193" s="65"/>
      <c r="S193" s="104"/>
      <c r="T193" s="194"/>
      <c r="U193" s="153"/>
      <c r="V193" s="195"/>
      <c r="W193" s="153"/>
      <c r="X193" s="106"/>
      <c r="Y193" s="188"/>
      <c r="Z193" s="197"/>
      <c r="AA193" s="199"/>
      <c r="AB193" s="191"/>
      <c r="AC193" s="191"/>
      <c r="AD193" s="191"/>
      <c r="AE193" s="119"/>
    </row>
    <row r="194" spans="2:34" ht="16.5" customHeight="1" x14ac:dyDescent="0.2">
      <c r="B194" s="192" t="s">
        <v>158</v>
      </c>
      <c r="C194" s="409" t="s">
        <v>156</v>
      </c>
      <c r="D194" s="410"/>
      <c r="E194" s="103" t="s">
        <v>52</v>
      </c>
      <c r="F194" s="65">
        <f>H194-G194</f>
        <v>0</v>
      </c>
      <c r="G194" s="104"/>
      <c r="H194" s="194">
        <f>I194+J194+K194+L194</f>
        <v>0</v>
      </c>
      <c r="I194" s="153"/>
      <c r="J194" s="195"/>
      <c r="K194" s="153"/>
      <c r="L194" s="106"/>
      <c r="M194" s="132"/>
      <c r="N194" s="192" t="s">
        <v>158</v>
      </c>
      <c r="O194" s="409" t="s">
        <v>156</v>
      </c>
      <c r="P194" s="410"/>
      <c r="Q194" s="103" t="s">
        <v>52</v>
      </c>
      <c r="R194" s="65">
        <f>T194-S194</f>
        <v>0</v>
      </c>
      <c r="S194" s="104"/>
      <c r="T194" s="194">
        <f>U194+V194+W194+X194</f>
        <v>0</v>
      </c>
      <c r="U194" s="153"/>
      <c r="V194" s="195"/>
      <c r="W194" s="153"/>
      <c r="X194" s="106"/>
      <c r="Y194" s="188"/>
      <c r="Z194" s="200"/>
      <c r="AA194" s="199"/>
      <c r="AB194" s="191"/>
      <c r="AC194" s="191"/>
      <c r="AD194" s="191"/>
      <c r="AE194" s="119"/>
    </row>
    <row r="195" spans="2:34" ht="35.25" customHeight="1" x14ac:dyDescent="0.2">
      <c r="B195" s="55" t="s">
        <v>159</v>
      </c>
      <c r="C195" s="411" t="s">
        <v>160</v>
      </c>
      <c r="D195" s="412"/>
      <c r="E195" s="56" t="s">
        <v>52</v>
      </c>
      <c r="F195" s="58">
        <f>H195-G195</f>
        <v>0</v>
      </c>
      <c r="G195" s="183"/>
      <c r="H195" s="58">
        <f>I195+J195+K195+L195</f>
        <v>0</v>
      </c>
      <c r="I195" s="109"/>
      <c r="J195" s="201"/>
      <c r="K195" s="109"/>
      <c r="L195" s="202"/>
      <c r="M195" s="132"/>
      <c r="N195" s="55" t="s">
        <v>159</v>
      </c>
      <c r="O195" s="411" t="s">
        <v>160</v>
      </c>
      <c r="P195" s="412"/>
      <c r="Q195" s="56" t="s">
        <v>52</v>
      </c>
      <c r="R195" s="58">
        <f>T195-S195</f>
        <v>0</v>
      </c>
      <c r="S195" s="183"/>
      <c r="T195" s="58">
        <f>U195+V195+W195+X195</f>
        <v>0</v>
      </c>
      <c r="U195" s="109"/>
      <c r="V195" s="201"/>
      <c r="W195" s="109"/>
      <c r="X195" s="202"/>
      <c r="Y195" s="188"/>
      <c r="Z195" s="200"/>
      <c r="AA195" s="199"/>
      <c r="AB195" s="191"/>
      <c r="AC195" s="191"/>
      <c r="AD195" s="191"/>
      <c r="AE195" s="119"/>
    </row>
    <row r="196" spans="2:34" s="209" customFormat="1" ht="35.25" customHeight="1" x14ac:dyDescent="0.3">
      <c r="B196" s="203" t="s">
        <v>161</v>
      </c>
      <c r="C196" s="416" t="s">
        <v>162</v>
      </c>
      <c r="D196" s="417"/>
      <c r="E196" s="56" t="s">
        <v>52</v>
      </c>
      <c r="F196" s="58">
        <f>H196-G196</f>
        <v>0</v>
      </c>
      <c r="G196" s="204"/>
      <c r="H196" s="58">
        <f>I196+J196+K196+L196</f>
        <v>0</v>
      </c>
      <c r="I196" s="204"/>
      <c r="J196" s="205"/>
      <c r="K196" s="206"/>
      <c r="L196" s="207"/>
      <c r="M196" s="132"/>
      <c r="N196" s="203" t="s">
        <v>161</v>
      </c>
      <c r="O196" s="416" t="s">
        <v>162</v>
      </c>
      <c r="P196" s="417"/>
      <c r="Q196" s="56" t="s">
        <v>52</v>
      </c>
      <c r="R196" s="58">
        <f>T196-S196</f>
        <v>0</v>
      </c>
      <c r="S196" s="204"/>
      <c r="T196" s="58">
        <f>U196+V196+W196+X196</f>
        <v>0</v>
      </c>
      <c r="U196" s="204"/>
      <c r="V196" s="205"/>
      <c r="W196" s="206"/>
      <c r="X196" s="207"/>
      <c r="Y196" s="208"/>
      <c r="Z196" s="200"/>
      <c r="AA196" s="191"/>
      <c r="AB196" s="191"/>
      <c r="AC196" s="191"/>
      <c r="AD196" s="191"/>
      <c r="AE196" s="111"/>
      <c r="AF196" s="36"/>
      <c r="AG196" s="36"/>
      <c r="AH196" s="36"/>
    </row>
    <row r="197" spans="2:34" s="209" customFormat="1" ht="35.25" customHeight="1" x14ac:dyDescent="0.2">
      <c r="B197" s="210" t="s">
        <v>163</v>
      </c>
      <c r="C197" s="418" t="s">
        <v>164</v>
      </c>
      <c r="D197" s="211" t="s">
        <v>165</v>
      </c>
      <c r="E197" s="212" t="s">
        <v>52</v>
      </c>
      <c r="F197" s="213">
        <f>H197-G197</f>
        <v>0</v>
      </c>
      <c r="G197" s="213"/>
      <c r="H197" s="214">
        <f>H153-H168</f>
        <v>0</v>
      </c>
      <c r="I197" s="213"/>
      <c r="J197" s="213"/>
      <c r="K197" s="214"/>
      <c r="L197" s="215"/>
      <c r="M197" s="132"/>
      <c r="N197" s="210" t="s">
        <v>163</v>
      </c>
      <c r="O197" s="418" t="s">
        <v>164</v>
      </c>
      <c r="P197" s="211" t="s">
        <v>165</v>
      </c>
      <c r="Q197" s="212" t="s">
        <v>52</v>
      </c>
      <c r="R197" s="213">
        <f>T197-S197</f>
        <v>0</v>
      </c>
      <c r="S197" s="213"/>
      <c r="T197" s="214">
        <f>T153-T168</f>
        <v>0</v>
      </c>
      <c r="U197" s="213"/>
      <c r="V197" s="213"/>
      <c r="W197" s="214"/>
      <c r="X197" s="215"/>
      <c r="Y197" s="208"/>
      <c r="Z197" s="197"/>
      <c r="AA197" s="191"/>
      <c r="AB197" s="191"/>
      <c r="AC197" s="191"/>
      <c r="AD197" s="191"/>
      <c r="AE197" s="111"/>
      <c r="AF197" s="36"/>
      <c r="AG197" s="36"/>
      <c r="AH197" s="36"/>
    </row>
    <row r="198" spans="2:34" s="209" customFormat="1" ht="35.25" customHeight="1" x14ac:dyDescent="0.2">
      <c r="B198" s="210" t="s">
        <v>166</v>
      </c>
      <c r="C198" s="419"/>
      <c r="D198" s="211" t="s">
        <v>167</v>
      </c>
      <c r="E198" s="212" t="s">
        <v>168</v>
      </c>
      <c r="F198" s="213" t="e">
        <f>H198-G198</f>
        <v>#DIV/0!</v>
      </c>
      <c r="G198" s="216"/>
      <c r="H198" s="216" t="e">
        <f>H197/H153*100</f>
        <v>#DIV/0!</v>
      </c>
      <c r="I198" s="216"/>
      <c r="J198" s="216"/>
      <c r="K198" s="216"/>
      <c r="L198" s="217"/>
      <c r="M198" s="132"/>
      <c r="N198" s="210" t="s">
        <v>166</v>
      </c>
      <c r="O198" s="419"/>
      <c r="P198" s="211" t="s">
        <v>167</v>
      </c>
      <c r="Q198" s="212" t="s">
        <v>168</v>
      </c>
      <c r="R198" s="213" t="e">
        <f>T198-S198</f>
        <v>#DIV/0!</v>
      </c>
      <c r="S198" s="216"/>
      <c r="T198" s="216" t="e">
        <f>T197/T153*100</f>
        <v>#DIV/0!</v>
      </c>
      <c r="U198" s="216"/>
      <c r="V198" s="216"/>
      <c r="W198" s="216"/>
      <c r="X198" s="217"/>
      <c r="Y198" s="208"/>
      <c r="Z198" s="218"/>
      <c r="AA198" s="219"/>
      <c r="AB198" s="219"/>
      <c r="AC198" s="219"/>
      <c r="AD198" s="219"/>
      <c r="AE198" s="220"/>
      <c r="AF198" s="221"/>
      <c r="AG198" s="221"/>
      <c r="AH198" s="221"/>
    </row>
    <row r="199" spans="2:34" s="209" customFormat="1" ht="35.25" customHeight="1" thickBot="1" x14ac:dyDescent="0.25">
      <c r="B199" s="222" t="s">
        <v>169</v>
      </c>
      <c r="C199" s="426" t="s">
        <v>170</v>
      </c>
      <c r="D199" s="427"/>
      <c r="E199" s="223" t="s">
        <v>52</v>
      </c>
      <c r="F199" s="224">
        <f>F168</f>
        <v>0</v>
      </c>
      <c r="G199" s="225"/>
      <c r="H199" s="226">
        <f>F199</f>
        <v>0</v>
      </c>
      <c r="I199" s="225"/>
      <c r="J199" s="225"/>
      <c r="K199" s="224">
        <f>K168</f>
        <v>0</v>
      </c>
      <c r="L199" s="227">
        <f>L168</f>
        <v>0</v>
      </c>
      <c r="M199" s="132"/>
      <c r="N199" s="222" t="s">
        <v>169</v>
      </c>
      <c r="O199" s="426" t="s">
        <v>170</v>
      </c>
      <c r="P199" s="427"/>
      <c r="Q199" s="223" t="s">
        <v>52</v>
      </c>
      <c r="R199" s="224">
        <f>R168</f>
        <v>0</v>
      </c>
      <c r="S199" s="225"/>
      <c r="T199" s="226">
        <f>R199</f>
        <v>0</v>
      </c>
      <c r="U199" s="225"/>
      <c r="V199" s="225"/>
      <c r="W199" s="224">
        <f>W168</f>
        <v>0</v>
      </c>
      <c r="X199" s="227">
        <f>X168</f>
        <v>0</v>
      </c>
      <c r="Y199" s="208"/>
      <c r="Z199" s="218"/>
      <c r="AA199" s="219"/>
      <c r="AB199" s="219"/>
      <c r="AC199" s="219"/>
      <c r="AD199" s="219"/>
      <c r="AE199" s="220"/>
      <c r="AF199" s="221"/>
      <c r="AG199" s="221"/>
      <c r="AH199" s="221"/>
    </row>
    <row r="200" spans="2:34" ht="27" thickBot="1" x14ac:dyDescent="0.45">
      <c r="B200" s="423" t="s">
        <v>171</v>
      </c>
      <c r="C200" s="424"/>
      <c r="D200" s="424"/>
      <c r="E200" s="424"/>
      <c r="F200" s="424"/>
      <c r="G200" s="425"/>
      <c r="H200" s="228"/>
      <c r="I200" s="228"/>
      <c r="J200" s="228"/>
      <c r="K200" s="228"/>
      <c r="L200" s="229"/>
      <c r="N200" s="423" t="s">
        <v>171</v>
      </c>
      <c r="O200" s="424"/>
      <c r="P200" s="424"/>
      <c r="Q200" s="424"/>
      <c r="R200" s="424"/>
      <c r="S200" s="425"/>
      <c r="T200" s="228"/>
      <c r="U200" s="228"/>
      <c r="V200" s="228"/>
      <c r="W200" s="228"/>
      <c r="X200" s="229"/>
      <c r="Y200" s="188"/>
      <c r="Z200" s="218"/>
      <c r="AA200" s="219"/>
      <c r="AB200" s="219"/>
      <c r="AC200" s="219"/>
      <c r="AD200" s="219"/>
      <c r="AE200" s="220"/>
      <c r="AF200" s="209"/>
      <c r="AG200" s="209"/>
      <c r="AH200" s="209"/>
    </row>
    <row r="201" spans="2:34" ht="32.25" customHeight="1" thickBot="1" x14ac:dyDescent="0.3">
      <c r="B201" s="230" t="s">
        <v>172</v>
      </c>
      <c r="C201" s="430" t="s">
        <v>173</v>
      </c>
      <c r="D201" s="431"/>
      <c r="E201" s="231" t="s">
        <v>174</v>
      </c>
      <c r="F201" s="232" t="s">
        <v>175</v>
      </c>
      <c r="G201" s="233" t="s">
        <v>176</v>
      </c>
      <c r="H201" s="119"/>
      <c r="I201" s="119"/>
      <c r="J201" s="119"/>
      <c r="K201" s="119"/>
      <c r="L201" s="234"/>
      <c r="N201" s="230" t="s">
        <v>172</v>
      </c>
      <c r="O201" s="430" t="s">
        <v>173</v>
      </c>
      <c r="P201" s="431"/>
      <c r="Q201" s="231" t="s">
        <v>174</v>
      </c>
      <c r="R201" s="232" t="s">
        <v>175</v>
      </c>
      <c r="S201" s="233" t="s">
        <v>176</v>
      </c>
      <c r="T201" s="119"/>
      <c r="U201" s="119"/>
      <c r="V201" s="119"/>
      <c r="W201" s="119"/>
      <c r="X201" s="234"/>
      <c r="Y201" s="188"/>
      <c r="Z201" s="218"/>
      <c r="AA201" s="219"/>
      <c r="AB201" s="219"/>
      <c r="AC201" s="219"/>
      <c r="AD201" s="219"/>
      <c r="AE201" s="220"/>
      <c r="AF201" s="209"/>
      <c r="AG201" s="209"/>
      <c r="AH201" s="209"/>
    </row>
    <row r="202" spans="2:34" ht="36" customHeight="1" x14ac:dyDescent="0.25">
      <c r="B202" s="235">
        <v>1</v>
      </c>
      <c r="C202" s="432" t="s">
        <v>177</v>
      </c>
      <c r="D202" s="433"/>
      <c r="E202" s="236" t="s">
        <v>178</v>
      </c>
      <c r="F202" s="237"/>
      <c r="G202" s="238"/>
      <c r="L202" s="239"/>
      <c r="N202" s="235">
        <v>1</v>
      </c>
      <c r="O202" s="432" t="s">
        <v>177</v>
      </c>
      <c r="P202" s="433"/>
      <c r="Q202" s="236" t="s">
        <v>178</v>
      </c>
      <c r="R202" s="237"/>
      <c r="S202" s="238"/>
      <c r="X202" s="239"/>
      <c r="Y202" s="240"/>
      <c r="Z202" s="197"/>
      <c r="AA202" s="191"/>
      <c r="AB202" s="191"/>
      <c r="AC202" s="191"/>
      <c r="AD202" s="191"/>
      <c r="AE202" s="111"/>
    </row>
    <row r="203" spans="2:34" ht="33.75" customHeight="1" x14ac:dyDescent="0.25">
      <c r="B203" s="241">
        <v>2</v>
      </c>
      <c r="C203" s="391" t="s">
        <v>179</v>
      </c>
      <c r="D203" s="434"/>
      <c r="E203" s="242"/>
      <c r="F203" s="243"/>
      <c r="G203" s="244"/>
      <c r="L203" s="245"/>
      <c r="N203" s="241">
        <v>2</v>
      </c>
      <c r="O203" s="391" t="s">
        <v>179</v>
      </c>
      <c r="P203" s="434"/>
      <c r="Q203" s="242"/>
      <c r="R203" s="243"/>
      <c r="S203" s="244"/>
      <c r="X203" s="245"/>
      <c r="Y203" s="246"/>
      <c r="Z203" s="197"/>
      <c r="AA203" s="247"/>
      <c r="AB203" s="247"/>
      <c r="AC203" s="247"/>
      <c r="AD203" s="247"/>
      <c r="AE203" s="111"/>
    </row>
    <row r="204" spans="2:34" ht="34.5" customHeight="1" x14ac:dyDescent="0.25">
      <c r="B204" s="241">
        <v>3</v>
      </c>
      <c r="C204" s="421" t="s">
        <v>180</v>
      </c>
      <c r="D204" s="422"/>
      <c r="E204" s="248" t="s">
        <v>181</v>
      </c>
      <c r="F204" s="249"/>
      <c r="G204" s="250"/>
      <c r="L204" s="251"/>
      <c r="N204" s="241">
        <v>3</v>
      </c>
      <c r="O204" s="421" t="s">
        <v>180</v>
      </c>
      <c r="P204" s="422"/>
      <c r="Q204" s="248" t="s">
        <v>181</v>
      </c>
      <c r="R204" s="249"/>
      <c r="S204" s="250"/>
      <c r="X204" s="251"/>
      <c r="Y204" s="252"/>
      <c r="Z204" s="253"/>
      <c r="AA204" s="239"/>
      <c r="AB204" s="239"/>
      <c r="AC204" s="239"/>
      <c r="AD204" s="111"/>
      <c r="AE204" s="111"/>
    </row>
    <row r="205" spans="2:34" ht="36" customHeight="1" x14ac:dyDescent="0.25">
      <c r="B205" s="241">
        <v>4</v>
      </c>
      <c r="C205" s="391" t="s">
        <v>182</v>
      </c>
      <c r="D205" s="392"/>
      <c r="E205" s="242" t="s">
        <v>181</v>
      </c>
      <c r="F205" s="254" t="s">
        <v>183</v>
      </c>
      <c r="G205" s="255">
        <f>G202*G203*G204</f>
        <v>0</v>
      </c>
      <c r="L205" s="229"/>
      <c r="N205" s="241">
        <v>4</v>
      </c>
      <c r="O205" s="391" t="s">
        <v>182</v>
      </c>
      <c r="P205" s="392"/>
      <c r="Q205" s="242" t="s">
        <v>181</v>
      </c>
      <c r="R205" s="254" t="s">
        <v>183</v>
      </c>
      <c r="S205" s="255">
        <f>S202*S203*S204</f>
        <v>0</v>
      </c>
      <c r="X205" s="229"/>
      <c r="Y205" s="256"/>
      <c r="Z205" s="239"/>
      <c r="AA205" s="257"/>
      <c r="AB205" s="258"/>
      <c r="AC205" s="259"/>
      <c r="AD205" s="119"/>
      <c r="AE205" s="119"/>
    </row>
    <row r="206" spans="2:34" ht="33.75" customHeight="1" x14ac:dyDescent="0.25">
      <c r="B206" s="241">
        <v>5</v>
      </c>
      <c r="C206" s="391" t="s">
        <v>184</v>
      </c>
      <c r="D206" s="392"/>
      <c r="E206" s="242" t="s">
        <v>185</v>
      </c>
      <c r="F206" s="243"/>
      <c r="G206" s="260"/>
      <c r="L206" s="251"/>
      <c r="N206" s="241">
        <v>5</v>
      </c>
      <c r="O206" s="391" t="s">
        <v>184</v>
      </c>
      <c r="P206" s="392"/>
      <c r="Q206" s="242" t="s">
        <v>185</v>
      </c>
      <c r="R206" s="243"/>
      <c r="S206" s="260"/>
      <c r="X206" s="251"/>
      <c r="Y206" s="256"/>
      <c r="Z206" s="246"/>
      <c r="AA206" s="261"/>
      <c r="AB206" s="262"/>
      <c r="AC206" s="263"/>
      <c r="AD206" s="119"/>
      <c r="AE206" s="119"/>
    </row>
    <row r="207" spans="2:34" ht="36" customHeight="1" x14ac:dyDescent="0.25">
      <c r="B207" s="241">
        <v>6</v>
      </c>
      <c r="C207" s="391" t="s">
        <v>186</v>
      </c>
      <c r="D207" s="392"/>
      <c r="E207" s="242" t="s">
        <v>187</v>
      </c>
      <c r="F207" s="243"/>
      <c r="G207" s="264">
        <v>5.0999999999999997E-2</v>
      </c>
      <c r="L207" s="265"/>
      <c r="N207" s="241">
        <v>6</v>
      </c>
      <c r="O207" s="391" t="s">
        <v>186</v>
      </c>
      <c r="P207" s="392"/>
      <c r="Q207" s="242" t="s">
        <v>187</v>
      </c>
      <c r="R207" s="243"/>
      <c r="S207" s="264">
        <v>5.0999999999999997E-2</v>
      </c>
      <c r="X207" s="265"/>
      <c r="Y207" s="266"/>
      <c r="Z207" s="252"/>
      <c r="AA207" s="261"/>
      <c r="AB207" s="262"/>
      <c r="AC207" s="263"/>
      <c r="AD207" s="119"/>
      <c r="AE207" s="119"/>
    </row>
    <row r="208" spans="2:34" ht="30.75" customHeight="1" x14ac:dyDescent="0.25">
      <c r="B208" s="241">
        <v>7</v>
      </c>
      <c r="C208" s="391" t="s">
        <v>188</v>
      </c>
      <c r="D208" s="392"/>
      <c r="E208" s="242" t="s">
        <v>112</v>
      </c>
      <c r="F208" s="254" t="s">
        <v>189</v>
      </c>
      <c r="G208" s="267">
        <f>G206*G207</f>
        <v>0</v>
      </c>
      <c r="L208" s="266"/>
      <c r="N208" s="241">
        <v>7</v>
      </c>
      <c r="O208" s="391" t="s">
        <v>188</v>
      </c>
      <c r="P208" s="392"/>
      <c r="Q208" s="242" t="s">
        <v>112</v>
      </c>
      <c r="R208" s="254" t="s">
        <v>189</v>
      </c>
      <c r="S208" s="267">
        <f>S206*S207</f>
        <v>0</v>
      </c>
      <c r="X208" s="266"/>
      <c r="Y208" s="266"/>
      <c r="Z208" s="239"/>
      <c r="AA208" s="261"/>
      <c r="AB208" s="262"/>
      <c r="AC208" s="263"/>
      <c r="AD208" s="119"/>
      <c r="AE208" s="119"/>
    </row>
    <row r="209" spans="2:33" ht="15.75" customHeight="1" x14ac:dyDescent="0.25">
      <c r="B209" s="241">
        <v>8</v>
      </c>
      <c r="C209" s="391" t="s">
        <v>190</v>
      </c>
      <c r="D209" s="392"/>
      <c r="E209" s="242" t="s">
        <v>112</v>
      </c>
      <c r="F209" s="254" t="s">
        <v>191</v>
      </c>
      <c r="G209" s="268">
        <f>G205+G208</f>
        <v>0</v>
      </c>
      <c r="L209" s="269"/>
      <c r="N209" s="241">
        <v>8</v>
      </c>
      <c r="O209" s="391" t="s">
        <v>190</v>
      </c>
      <c r="P209" s="392"/>
      <c r="Q209" s="242" t="s">
        <v>112</v>
      </c>
      <c r="R209" s="254" t="s">
        <v>191</v>
      </c>
      <c r="S209" s="268">
        <f>S205+S208</f>
        <v>0</v>
      </c>
      <c r="X209" s="269"/>
      <c r="Y209" s="269"/>
      <c r="Z209" s="239"/>
      <c r="AA209" s="265"/>
      <c r="AB209" s="270"/>
      <c r="AC209" s="271"/>
      <c r="AD209" s="271"/>
      <c r="AE209" s="266"/>
    </row>
    <row r="210" spans="2:33" ht="18" customHeight="1" x14ac:dyDescent="0.25">
      <c r="B210" s="241">
        <v>9</v>
      </c>
      <c r="C210" s="391" t="s">
        <v>192</v>
      </c>
      <c r="D210" s="392"/>
      <c r="E210" s="242" t="s">
        <v>112</v>
      </c>
      <c r="F210" s="254" t="s">
        <v>193</v>
      </c>
      <c r="G210" s="268">
        <f>G209*0.18</f>
        <v>0</v>
      </c>
      <c r="L210" s="269"/>
      <c r="N210" s="241">
        <v>9</v>
      </c>
      <c r="O210" s="391" t="s">
        <v>192</v>
      </c>
      <c r="P210" s="392"/>
      <c r="Q210" s="242" t="s">
        <v>112</v>
      </c>
      <c r="R210" s="254" t="s">
        <v>193</v>
      </c>
      <c r="S210" s="268">
        <f>S209*0.18</f>
        <v>0</v>
      </c>
      <c r="X210" s="269"/>
      <c r="Y210" s="269"/>
      <c r="Z210" s="265"/>
      <c r="AA210" s="266"/>
      <c r="AB210" s="272"/>
      <c r="AC210" s="272"/>
      <c r="AD210" s="272"/>
      <c r="AE210" s="266"/>
    </row>
    <row r="211" spans="2:33" ht="18" customHeight="1" thickBot="1" x14ac:dyDescent="0.3">
      <c r="B211" s="273">
        <v>10</v>
      </c>
      <c r="C211" s="393" t="s">
        <v>194</v>
      </c>
      <c r="D211" s="394"/>
      <c r="E211" s="274" t="s">
        <v>112</v>
      </c>
      <c r="F211" s="275" t="s">
        <v>195</v>
      </c>
      <c r="G211" s="276">
        <f>G209+G210</f>
        <v>0</v>
      </c>
      <c r="L211" s="269"/>
      <c r="N211" s="273">
        <v>10</v>
      </c>
      <c r="O211" s="393" t="s">
        <v>194</v>
      </c>
      <c r="P211" s="394"/>
      <c r="Q211" s="274" t="s">
        <v>112</v>
      </c>
      <c r="R211" s="275" t="s">
        <v>195</v>
      </c>
      <c r="S211" s="276">
        <f>S209+S210</f>
        <v>0</v>
      </c>
      <c r="X211" s="269"/>
      <c r="Y211" s="269"/>
      <c r="Z211" s="266"/>
      <c r="AA211" s="266"/>
      <c r="AB211" s="277"/>
      <c r="AC211" s="277"/>
      <c r="AD211" s="277"/>
      <c r="AE211" s="272"/>
    </row>
    <row r="212" spans="2:33" ht="13.5" thickBot="1" x14ac:dyDescent="0.25">
      <c r="L212" s="36"/>
    </row>
    <row r="213" spans="2:33" ht="19.5" customHeight="1" thickBot="1" x14ac:dyDescent="0.35">
      <c r="B213" s="406" t="s">
        <v>203</v>
      </c>
      <c r="C213" s="407"/>
      <c r="D213" s="407"/>
      <c r="E213" s="407"/>
      <c r="F213" s="407"/>
      <c r="G213" s="407"/>
      <c r="H213" s="407"/>
      <c r="I213" s="407"/>
      <c r="J213" s="407"/>
      <c r="K213" s="407"/>
      <c r="L213" s="408"/>
      <c r="N213" s="406" t="s">
        <v>203</v>
      </c>
      <c r="O213" s="407"/>
      <c r="P213" s="407"/>
      <c r="Q213" s="407"/>
      <c r="R213" s="407"/>
      <c r="S213" s="407"/>
      <c r="T213" s="407"/>
      <c r="U213" s="407"/>
      <c r="V213" s="407"/>
      <c r="W213" s="407"/>
      <c r="X213" s="408"/>
      <c r="Z213" s="395" t="s">
        <v>204</v>
      </c>
      <c r="AA213" s="396"/>
      <c r="AB213" s="396"/>
      <c r="AC213" s="396"/>
      <c r="AD213" s="396"/>
      <c r="AE213" s="396"/>
      <c r="AF213" s="396"/>
      <c r="AG213"/>
    </row>
    <row r="214" spans="2:33" ht="19.5" customHeight="1" thickBot="1" x14ac:dyDescent="0.35">
      <c r="B214" s="397" t="s">
        <v>38</v>
      </c>
      <c r="C214" s="399" t="s">
        <v>39</v>
      </c>
      <c r="D214" s="400"/>
      <c r="E214" s="403" t="s">
        <v>40</v>
      </c>
      <c r="F214" s="381" t="s">
        <v>41</v>
      </c>
      <c r="G214" s="382"/>
      <c r="H214" s="382"/>
      <c r="I214" s="382"/>
      <c r="J214" s="382"/>
      <c r="K214" s="382"/>
      <c r="L214" s="383"/>
      <c r="M214" s="38"/>
      <c r="N214" s="397" t="s">
        <v>38</v>
      </c>
      <c r="O214" s="399" t="s">
        <v>39</v>
      </c>
      <c r="P214" s="400"/>
      <c r="Q214" s="403" t="s">
        <v>40</v>
      </c>
      <c r="R214" s="381" t="s">
        <v>41</v>
      </c>
      <c r="S214" s="382"/>
      <c r="T214" s="382"/>
      <c r="U214" s="382"/>
      <c r="V214" s="382"/>
      <c r="W214" s="382"/>
      <c r="X214" s="383"/>
      <c r="Y214" s="39"/>
      <c r="Z214" s="405" t="s">
        <v>42</v>
      </c>
      <c r="AA214" s="405"/>
      <c r="AB214" s="405"/>
      <c r="AC214" s="405"/>
      <c r="AD214" s="405"/>
      <c r="AE214" s="405"/>
      <c r="AF214" s="405"/>
      <c r="AG214"/>
    </row>
    <row r="215" spans="2:33" ht="48" customHeight="1" thickBot="1" x14ac:dyDescent="0.35">
      <c r="B215" s="398"/>
      <c r="C215" s="401"/>
      <c r="D215" s="402"/>
      <c r="E215" s="404"/>
      <c r="F215" s="40" t="s">
        <v>43</v>
      </c>
      <c r="G215" s="40" t="s">
        <v>44</v>
      </c>
      <c r="H215" s="41" t="s">
        <v>45</v>
      </c>
      <c r="I215" s="41" t="s">
        <v>46</v>
      </c>
      <c r="J215" s="41" t="s">
        <v>47</v>
      </c>
      <c r="K215" s="41" t="s">
        <v>48</v>
      </c>
      <c r="L215" s="42" t="s">
        <v>49</v>
      </c>
      <c r="M215" s="38"/>
      <c r="N215" s="398"/>
      <c r="O215" s="401"/>
      <c r="P215" s="402"/>
      <c r="Q215" s="404"/>
      <c r="R215" s="40" t="s">
        <v>43</v>
      </c>
      <c r="S215" s="40" t="s">
        <v>44</v>
      </c>
      <c r="T215" s="41" t="s">
        <v>45</v>
      </c>
      <c r="U215" s="41" t="s">
        <v>46</v>
      </c>
      <c r="V215" s="41" t="s">
        <v>47</v>
      </c>
      <c r="W215" s="41" t="s">
        <v>48</v>
      </c>
      <c r="X215" s="42" t="s">
        <v>49</v>
      </c>
      <c r="Y215" s="39"/>
      <c r="Z215" s="405" t="s">
        <v>205</v>
      </c>
      <c r="AA215" s="405"/>
      <c r="AB215" s="405"/>
      <c r="AC215" s="405"/>
      <c r="AD215" s="405"/>
      <c r="AE215" s="405"/>
      <c r="AF215" s="405"/>
      <c r="AG215"/>
    </row>
    <row r="216" spans="2:33" ht="19.5" customHeight="1" x14ac:dyDescent="0.3">
      <c r="B216" s="37">
        <v>1</v>
      </c>
      <c r="C216" s="379">
        <v>2</v>
      </c>
      <c r="D216" s="380"/>
      <c r="E216" s="43">
        <v>3</v>
      </c>
      <c r="F216" s="44">
        <v>4</v>
      </c>
      <c r="G216" s="44">
        <v>5</v>
      </c>
      <c r="H216" s="45">
        <v>6</v>
      </c>
      <c r="I216" s="45">
        <v>7</v>
      </c>
      <c r="J216" s="45">
        <v>8</v>
      </c>
      <c r="K216" s="45">
        <v>9</v>
      </c>
      <c r="L216" s="46">
        <v>10</v>
      </c>
      <c r="M216" s="38"/>
      <c r="N216" s="37">
        <v>1</v>
      </c>
      <c r="O216" s="379">
        <v>2</v>
      </c>
      <c r="P216" s="380"/>
      <c r="Q216" s="43">
        <v>3</v>
      </c>
      <c r="R216" s="44">
        <v>4</v>
      </c>
      <c r="S216" s="44">
        <v>5</v>
      </c>
      <c r="T216" s="45">
        <v>6</v>
      </c>
      <c r="U216" s="45">
        <v>7</v>
      </c>
      <c r="V216" s="45">
        <v>8</v>
      </c>
      <c r="W216" s="45">
        <v>9</v>
      </c>
      <c r="X216" s="46">
        <v>10</v>
      </c>
      <c r="Y216" s="39"/>
      <c r="Z216" s="47"/>
      <c r="AA216"/>
      <c r="AB216"/>
      <c r="AC216"/>
      <c r="AD216"/>
      <c r="AE216"/>
      <c r="AF216"/>
      <c r="AG216" s="48"/>
    </row>
    <row r="217" spans="2:33" ht="48.75" customHeight="1" x14ac:dyDescent="0.3">
      <c r="B217" s="49">
        <v>1</v>
      </c>
      <c r="C217" s="387" t="s">
        <v>51</v>
      </c>
      <c r="D217" s="388"/>
      <c r="E217" s="50" t="s">
        <v>52</v>
      </c>
      <c r="F217" s="51">
        <f>F218+F222+F225+F229</f>
        <v>0</v>
      </c>
      <c r="G217" s="51">
        <f>G218+G222+G225+G229</f>
        <v>0</v>
      </c>
      <c r="H217" s="52">
        <f>I217+J217+K217+L217</f>
        <v>0</v>
      </c>
      <c r="I217" s="51">
        <f>I218+I222+I225+I229</f>
        <v>0</v>
      </c>
      <c r="J217" s="51">
        <f>J218+J222+J225+J229</f>
        <v>0</v>
      </c>
      <c r="K217" s="51">
        <f>K218+K222+K225+K229</f>
        <v>0</v>
      </c>
      <c r="L217" s="53">
        <f>L218+L222+L225+L229</f>
        <v>0</v>
      </c>
      <c r="M217" s="38"/>
      <c r="N217" s="49">
        <v>1</v>
      </c>
      <c r="O217" s="387" t="s">
        <v>51</v>
      </c>
      <c r="P217" s="388"/>
      <c r="Q217" s="50" t="s">
        <v>52</v>
      </c>
      <c r="R217" s="51">
        <f>R218+R222+R225+R229</f>
        <v>0</v>
      </c>
      <c r="S217" s="51">
        <f>S218+S222+S225+S229</f>
        <v>0</v>
      </c>
      <c r="T217" s="52">
        <f>U217+V217+W217+X217</f>
        <v>0</v>
      </c>
      <c r="U217" s="51">
        <f>U218+U222+U225+U229</f>
        <v>0</v>
      </c>
      <c r="V217" s="51">
        <f>V218+V222+V225+V229</f>
        <v>0</v>
      </c>
      <c r="W217" s="51">
        <f>W218+W222+W225+W229</f>
        <v>0</v>
      </c>
      <c r="X217" s="53">
        <f>X218+X222+X225+X229</f>
        <v>0</v>
      </c>
      <c r="Y217" s="39"/>
      <c r="Z217" s="54" t="s">
        <v>53</v>
      </c>
      <c r="AA217"/>
      <c r="AB217"/>
      <c r="AC217"/>
      <c r="AD217"/>
      <c r="AF217" s="54" t="s">
        <v>206</v>
      </c>
      <c r="AG217"/>
    </row>
    <row r="218" spans="2:33" ht="46.5" customHeight="1" x14ac:dyDescent="0.3">
      <c r="B218" s="55" t="s">
        <v>55</v>
      </c>
      <c r="C218" s="385" t="s">
        <v>56</v>
      </c>
      <c r="D218" s="386"/>
      <c r="E218" s="56" t="s">
        <v>52</v>
      </c>
      <c r="F218" s="57">
        <f t="shared" ref="F218:L218" si="77">F219+F220+F221</f>
        <v>0</v>
      </c>
      <c r="G218" s="57">
        <f t="shared" si="77"/>
        <v>0</v>
      </c>
      <c r="H218" s="58">
        <f t="shared" si="77"/>
        <v>0</v>
      </c>
      <c r="I218" s="57">
        <f t="shared" si="77"/>
        <v>0</v>
      </c>
      <c r="J218" s="57">
        <f t="shared" si="77"/>
        <v>0</v>
      </c>
      <c r="K218" s="57">
        <f t="shared" si="77"/>
        <v>0</v>
      </c>
      <c r="L218" s="59">
        <f t="shared" si="77"/>
        <v>0</v>
      </c>
      <c r="M218" s="38"/>
      <c r="N218" s="55" t="s">
        <v>55</v>
      </c>
      <c r="O218" s="385" t="s">
        <v>56</v>
      </c>
      <c r="P218" s="386"/>
      <c r="Q218" s="56" t="s">
        <v>52</v>
      </c>
      <c r="R218" s="57">
        <f t="shared" ref="R218:X218" si="78">R219+R220+R221</f>
        <v>0</v>
      </c>
      <c r="S218" s="57">
        <f t="shared" si="78"/>
        <v>0</v>
      </c>
      <c r="T218" s="58">
        <f t="shared" si="78"/>
        <v>0</v>
      </c>
      <c r="U218" s="57">
        <f t="shared" si="78"/>
        <v>0</v>
      </c>
      <c r="V218" s="57">
        <f t="shared" si="78"/>
        <v>0</v>
      </c>
      <c r="W218" s="57">
        <f t="shared" si="78"/>
        <v>0</v>
      </c>
      <c r="X218" s="59">
        <f t="shared" si="78"/>
        <v>0</v>
      </c>
      <c r="Y218" s="39"/>
      <c r="Z218" s="47"/>
      <c r="AA218"/>
      <c r="AB218"/>
      <c r="AC218"/>
      <c r="AD218"/>
      <c r="AE218"/>
      <c r="AF218"/>
      <c r="AG218"/>
    </row>
    <row r="219" spans="2:33" ht="49.5" customHeight="1" x14ac:dyDescent="0.25">
      <c r="B219" s="60" t="s">
        <v>57</v>
      </c>
      <c r="C219" s="377" t="s">
        <v>239</v>
      </c>
      <c r="D219" s="384"/>
      <c r="E219" s="61" t="s">
        <v>52</v>
      </c>
      <c r="F219" s="62"/>
      <c r="G219" s="62"/>
      <c r="H219" s="63">
        <f>F219+G219</f>
        <v>0</v>
      </c>
      <c r="I219" s="64">
        <f>H219</f>
        <v>0</v>
      </c>
      <c r="J219" s="62"/>
      <c r="K219" s="65"/>
      <c r="L219" s="66"/>
      <c r="M219" s="38"/>
      <c r="N219" s="60" t="s">
        <v>57</v>
      </c>
      <c r="O219" s="377" t="s">
        <v>239</v>
      </c>
      <c r="P219" s="384"/>
      <c r="Q219" s="61" t="s">
        <v>52</v>
      </c>
      <c r="R219" s="62"/>
      <c r="S219" s="62"/>
      <c r="T219" s="63">
        <f>R219+S219</f>
        <v>0</v>
      </c>
      <c r="U219" s="64">
        <f>T219</f>
        <v>0</v>
      </c>
      <c r="V219" s="62"/>
      <c r="W219" s="65"/>
      <c r="X219" s="66"/>
      <c r="Y219" s="39"/>
      <c r="Z219" s="437" t="s">
        <v>58</v>
      </c>
      <c r="AA219" s="438"/>
      <c r="AB219" s="438"/>
      <c r="AC219" s="438"/>
      <c r="AD219" s="438"/>
      <c r="AE219" s="438"/>
      <c r="AF219" s="438"/>
      <c r="AG219" s="438"/>
    </row>
    <row r="220" spans="2:33" ht="34.5" customHeight="1" x14ac:dyDescent="0.25">
      <c r="B220" s="60" t="s">
        <v>59</v>
      </c>
      <c r="C220" s="377" t="s">
        <v>60</v>
      </c>
      <c r="D220" s="384"/>
      <c r="E220" s="61" t="s">
        <v>52</v>
      </c>
      <c r="F220" s="62"/>
      <c r="G220" s="62"/>
      <c r="H220" s="63">
        <f>F220+G220</f>
        <v>0</v>
      </c>
      <c r="I220" s="62"/>
      <c r="J220" s="62"/>
      <c r="K220" s="65"/>
      <c r="L220" s="66"/>
      <c r="M220" s="38"/>
      <c r="N220" s="60" t="s">
        <v>59</v>
      </c>
      <c r="O220" s="377" t="s">
        <v>60</v>
      </c>
      <c r="P220" s="384"/>
      <c r="Q220" s="61" t="s">
        <v>52</v>
      </c>
      <c r="R220" s="62"/>
      <c r="S220" s="62"/>
      <c r="T220" s="63">
        <f>R220+S220</f>
        <v>0</v>
      </c>
      <c r="U220" s="62"/>
      <c r="V220" s="62"/>
      <c r="W220" s="65"/>
      <c r="X220" s="66"/>
      <c r="Y220" s="39"/>
      <c r="Z220" s="438"/>
      <c r="AA220" s="438"/>
      <c r="AB220" s="438"/>
      <c r="AC220" s="438"/>
      <c r="AD220" s="438"/>
      <c r="AE220" s="438"/>
      <c r="AF220" s="438"/>
      <c r="AG220" s="438"/>
    </row>
    <row r="221" spans="2:33" ht="36" customHeight="1" x14ac:dyDescent="0.25">
      <c r="B221" s="60" t="s">
        <v>61</v>
      </c>
      <c r="C221" s="377" t="s">
        <v>62</v>
      </c>
      <c r="D221" s="384"/>
      <c r="E221" s="61" t="s">
        <v>52</v>
      </c>
      <c r="F221" s="62"/>
      <c r="G221" s="62"/>
      <c r="H221" s="63">
        <f>F221+G221</f>
        <v>0</v>
      </c>
      <c r="I221" s="62"/>
      <c r="J221" s="62"/>
      <c r="K221" s="65"/>
      <c r="L221" s="66"/>
      <c r="M221" s="38"/>
      <c r="N221" s="60" t="s">
        <v>61</v>
      </c>
      <c r="O221" s="377" t="s">
        <v>62</v>
      </c>
      <c r="P221" s="384"/>
      <c r="Q221" s="61" t="s">
        <v>52</v>
      </c>
      <c r="R221" s="62"/>
      <c r="S221" s="62"/>
      <c r="T221" s="63">
        <f>R221+S221</f>
        <v>0</v>
      </c>
      <c r="U221" s="62"/>
      <c r="V221" s="62"/>
      <c r="W221" s="65"/>
      <c r="X221" s="66"/>
      <c r="Y221" s="39"/>
      <c r="Z221" s="438"/>
      <c r="AA221" s="438"/>
      <c r="AB221" s="438"/>
      <c r="AC221" s="438"/>
      <c r="AD221" s="438"/>
      <c r="AE221" s="438"/>
      <c r="AF221" s="438"/>
      <c r="AG221" s="438"/>
    </row>
    <row r="222" spans="2:33" ht="33.75" customHeight="1" x14ac:dyDescent="0.25">
      <c r="B222" s="55" t="s">
        <v>63</v>
      </c>
      <c r="C222" s="385" t="s">
        <v>64</v>
      </c>
      <c r="D222" s="386"/>
      <c r="E222" s="56" t="s">
        <v>52</v>
      </c>
      <c r="F222" s="57">
        <f t="shared" ref="F222:L222" si="79">F223+F224</f>
        <v>0</v>
      </c>
      <c r="G222" s="57">
        <f t="shared" si="79"/>
        <v>0</v>
      </c>
      <c r="H222" s="58">
        <f t="shared" si="79"/>
        <v>0</v>
      </c>
      <c r="I222" s="57">
        <f t="shared" si="79"/>
        <v>0</v>
      </c>
      <c r="J222" s="57">
        <f t="shared" si="79"/>
        <v>0</v>
      </c>
      <c r="K222" s="57">
        <f t="shared" si="79"/>
        <v>0</v>
      </c>
      <c r="L222" s="59">
        <f t="shared" si="79"/>
        <v>0</v>
      </c>
      <c r="M222" s="38"/>
      <c r="N222" s="55" t="s">
        <v>63</v>
      </c>
      <c r="O222" s="385" t="s">
        <v>64</v>
      </c>
      <c r="P222" s="386"/>
      <c r="Q222" s="56" t="s">
        <v>52</v>
      </c>
      <c r="R222" s="57">
        <f t="shared" ref="R222:X222" si="80">R223+R224</f>
        <v>0</v>
      </c>
      <c r="S222" s="57">
        <f t="shared" si="80"/>
        <v>0</v>
      </c>
      <c r="T222" s="58">
        <f t="shared" si="80"/>
        <v>0</v>
      </c>
      <c r="U222" s="57">
        <f t="shared" si="80"/>
        <v>0</v>
      </c>
      <c r="V222" s="57">
        <f t="shared" si="80"/>
        <v>0</v>
      </c>
      <c r="W222" s="57">
        <f t="shared" si="80"/>
        <v>0</v>
      </c>
      <c r="X222" s="59">
        <f t="shared" si="80"/>
        <v>0</v>
      </c>
      <c r="Y222" s="39"/>
      <c r="Z222" s="438"/>
      <c r="AA222" s="438"/>
      <c r="AB222" s="438"/>
      <c r="AC222" s="438"/>
      <c r="AD222" s="438"/>
      <c r="AE222" s="438"/>
      <c r="AF222" s="438"/>
      <c r="AG222" s="438"/>
    </row>
    <row r="223" spans="2:33" ht="45" customHeight="1" thickBot="1" x14ac:dyDescent="0.3">
      <c r="B223" s="60" t="s">
        <v>65</v>
      </c>
      <c r="C223" s="377" t="s">
        <v>66</v>
      </c>
      <c r="D223" s="384"/>
      <c r="E223" s="61" t="s">
        <v>52</v>
      </c>
      <c r="F223" s="62"/>
      <c r="G223" s="62"/>
      <c r="H223" s="63">
        <f>F223+G223</f>
        <v>0</v>
      </c>
      <c r="I223" s="62"/>
      <c r="J223" s="62"/>
      <c r="K223" s="65"/>
      <c r="L223" s="66"/>
      <c r="M223" s="38"/>
      <c r="N223" s="60" t="s">
        <v>65</v>
      </c>
      <c r="O223" s="377" t="s">
        <v>66</v>
      </c>
      <c r="P223" s="384"/>
      <c r="Q223" s="61" t="s">
        <v>52</v>
      </c>
      <c r="R223" s="62"/>
      <c r="S223" s="62"/>
      <c r="T223" s="63">
        <f>R223+S223</f>
        <v>0</v>
      </c>
      <c r="U223" s="62"/>
      <c r="V223" s="62"/>
      <c r="W223" s="65"/>
      <c r="X223" s="66"/>
      <c r="Y223" s="39"/>
      <c r="Z223" s="438"/>
      <c r="AA223" s="438"/>
      <c r="AB223" s="438"/>
      <c r="AC223" s="438"/>
      <c r="AD223" s="438"/>
      <c r="AE223" s="438"/>
      <c r="AF223" s="438"/>
      <c r="AG223" s="438"/>
    </row>
    <row r="224" spans="2:33" ht="56.25" customHeight="1" thickBot="1" x14ac:dyDescent="0.3">
      <c r="B224" s="60" t="s">
        <v>67</v>
      </c>
      <c r="C224" s="377" t="s">
        <v>68</v>
      </c>
      <c r="D224" s="384"/>
      <c r="E224" s="61" t="s">
        <v>52</v>
      </c>
      <c r="F224" s="62"/>
      <c r="G224" s="62"/>
      <c r="H224" s="63">
        <f>F224+G224</f>
        <v>0</v>
      </c>
      <c r="I224" s="62"/>
      <c r="J224" s="62"/>
      <c r="K224" s="65"/>
      <c r="L224" s="66"/>
      <c r="M224" s="38"/>
      <c r="N224" s="60" t="s">
        <v>67</v>
      </c>
      <c r="O224" s="377" t="s">
        <v>68</v>
      </c>
      <c r="P224" s="384"/>
      <c r="Q224" s="61" t="s">
        <v>52</v>
      </c>
      <c r="R224" s="62"/>
      <c r="S224" s="62"/>
      <c r="T224" s="63">
        <f>R224+S224</f>
        <v>0</v>
      </c>
      <c r="U224" s="62"/>
      <c r="V224" s="62"/>
      <c r="W224" s="65"/>
      <c r="X224" s="66"/>
      <c r="Y224" s="39"/>
      <c r="Z224" s="435" t="s">
        <v>69</v>
      </c>
      <c r="AA224" s="435"/>
      <c r="AB224" s="435"/>
      <c r="AC224" s="436"/>
      <c r="AD224" s="67">
        <f>T261</f>
        <v>0</v>
      </c>
      <c r="AE224" s="68" t="s">
        <v>70</v>
      </c>
      <c r="AF224" s="69" t="s">
        <v>71</v>
      </c>
      <c r="AG224" s="70"/>
    </row>
    <row r="225" spans="2:33" ht="38.25" customHeight="1" thickBot="1" x14ac:dyDescent="0.35">
      <c r="B225" s="55" t="s">
        <v>72</v>
      </c>
      <c r="C225" s="389" t="s">
        <v>73</v>
      </c>
      <c r="D225" s="390"/>
      <c r="E225" s="56" t="s">
        <v>52</v>
      </c>
      <c r="F225" s="57">
        <f t="shared" ref="F225:L225" si="81">F226+F227+F228</f>
        <v>0</v>
      </c>
      <c r="G225" s="57">
        <f t="shared" si="81"/>
        <v>0</v>
      </c>
      <c r="H225" s="58">
        <f t="shared" si="81"/>
        <v>0</v>
      </c>
      <c r="I225" s="57">
        <f t="shared" si="81"/>
        <v>0</v>
      </c>
      <c r="J225" s="57">
        <f t="shared" si="81"/>
        <v>0</v>
      </c>
      <c r="K225" s="57">
        <f t="shared" si="81"/>
        <v>0</v>
      </c>
      <c r="L225" s="59">
        <f t="shared" si="81"/>
        <v>0</v>
      </c>
      <c r="M225" s="38"/>
      <c r="N225" s="55" t="s">
        <v>72</v>
      </c>
      <c r="O225" s="389" t="s">
        <v>73</v>
      </c>
      <c r="P225" s="390"/>
      <c r="Q225" s="56" t="s">
        <v>52</v>
      </c>
      <c r="R225" s="57">
        <f t="shared" ref="R225:X225" si="82">R226+R227+R228</f>
        <v>0</v>
      </c>
      <c r="S225" s="57">
        <f t="shared" si="82"/>
        <v>0</v>
      </c>
      <c r="T225" s="58">
        <f t="shared" si="82"/>
        <v>0</v>
      </c>
      <c r="U225" s="57">
        <f t="shared" si="82"/>
        <v>0</v>
      </c>
      <c r="V225" s="57">
        <f t="shared" si="82"/>
        <v>0</v>
      </c>
      <c r="W225" s="57">
        <f t="shared" si="82"/>
        <v>0</v>
      </c>
      <c r="X225" s="59">
        <f t="shared" si="82"/>
        <v>0</v>
      </c>
      <c r="Y225" s="39"/>
      <c r="Z225" s="435" t="s">
        <v>74</v>
      </c>
      <c r="AA225" s="435"/>
      <c r="AB225" s="435"/>
      <c r="AC225" s="435"/>
      <c r="AD225" s="71" t="s">
        <v>75</v>
      </c>
      <c r="AE225" s="68" t="s">
        <v>70</v>
      </c>
      <c r="AF225" s="72"/>
      <c r="AG225" s="73"/>
    </row>
    <row r="226" spans="2:33" ht="41.25" customHeight="1" x14ac:dyDescent="0.25">
      <c r="B226" s="60" t="s">
        <v>76</v>
      </c>
      <c r="C226" s="377" t="s">
        <v>77</v>
      </c>
      <c r="D226" s="378"/>
      <c r="E226" s="61" t="s">
        <v>52</v>
      </c>
      <c r="F226" s="62"/>
      <c r="G226" s="62"/>
      <c r="H226" s="63">
        <f>F226+G226</f>
        <v>0</v>
      </c>
      <c r="I226" s="62"/>
      <c r="J226" s="62"/>
      <c r="K226" s="65"/>
      <c r="L226" s="66"/>
      <c r="M226" s="38"/>
      <c r="N226" s="60" t="s">
        <v>76</v>
      </c>
      <c r="O226" s="377" t="s">
        <v>77</v>
      </c>
      <c r="P226" s="378"/>
      <c r="Q226" s="61" t="s">
        <v>52</v>
      </c>
      <c r="R226" s="62"/>
      <c r="S226" s="62"/>
      <c r="T226" s="63">
        <f>R226+S226</f>
        <v>0</v>
      </c>
      <c r="U226" s="62"/>
      <c r="V226" s="62"/>
      <c r="W226" s="65"/>
      <c r="X226" s="66"/>
      <c r="Y226" s="39"/>
      <c r="Z226" s="435" t="s">
        <v>78</v>
      </c>
      <c r="AA226" s="435"/>
      <c r="AB226" s="435"/>
      <c r="AC226" s="435"/>
      <c r="AD226" s="71" t="s">
        <v>79</v>
      </c>
      <c r="AE226" s="68" t="s">
        <v>70</v>
      </c>
      <c r="AF226" s="74"/>
      <c r="AG226"/>
    </row>
    <row r="227" spans="2:33" ht="35.25" customHeight="1" thickBot="1" x14ac:dyDescent="0.3">
      <c r="B227" s="60" t="s">
        <v>80</v>
      </c>
      <c r="C227" s="377" t="s">
        <v>81</v>
      </c>
      <c r="D227" s="378"/>
      <c r="E227" s="61" t="s">
        <v>52</v>
      </c>
      <c r="F227" s="62"/>
      <c r="G227" s="62"/>
      <c r="H227" s="63">
        <f>F227+G227</f>
        <v>0</v>
      </c>
      <c r="I227" s="62"/>
      <c r="J227" s="62"/>
      <c r="K227" s="65"/>
      <c r="L227" s="66"/>
      <c r="M227" s="38"/>
      <c r="N227" s="60" t="s">
        <v>80</v>
      </c>
      <c r="O227" s="377" t="s">
        <v>81</v>
      </c>
      <c r="P227" s="378"/>
      <c r="Q227" s="61" t="s">
        <v>52</v>
      </c>
      <c r="R227" s="62"/>
      <c r="S227" s="62"/>
      <c r="T227" s="63">
        <f>R227+S227</f>
        <v>0</v>
      </c>
      <c r="U227" s="62"/>
      <c r="V227" s="62"/>
      <c r="W227" s="65"/>
      <c r="X227" s="66"/>
      <c r="Y227" s="39"/>
      <c r="Z227" s="74"/>
      <c r="AA227" s="74"/>
      <c r="AB227" s="74"/>
      <c r="AC227" s="74"/>
      <c r="AD227" s="74"/>
      <c r="AE227" s="74"/>
      <c r="AF227" s="74"/>
      <c r="AG227"/>
    </row>
    <row r="228" spans="2:33" ht="57" customHeight="1" thickBot="1" x14ac:dyDescent="0.3">
      <c r="B228" s="60" t="s">
        <v>82</v>
      </c>
      <c r="C228" s="377" t="s">
        <v>83</v>
      </c>
      <c r="D228" s="384"/>
      <c r="E228" s="61" t="s">
        <v>52</v>
      </c>
      <c r="F228" s="62"/>
      <c r="G228" s="62"/>
      <c r="H228" s="63">
        <f>F228+G228</f>
        <v>0</v>
      </c>
      <c r="I228" s="62"/>
      <c r="J228" s="62"/>
      <c r="K228" s="65"/>
      <c r="L228" s="66"/>
      <c r="M228" s="38"/>
      <c r="N228" s="60" t="s">
        <v>82</v>
      </c>
      <c r="O228" s="377" t="s">
        <v>83</v>
      </c>
      <c r="P228" s="384"/>
      <c r="Q228" s="61" t="s">
        <v>52</v>
      </c>
      <c r="R228" s="62"/>
      <c r="S228" s="62"/>
      <c r="T228" s="63">
        <f>R228+S228</f>
        <v>0</v>
      </c>
      <c r="U228" s="62"/>
      <c r="V228" s="62"/>
      <c r="W228" s="65"/>
      <c r="X228" s="66"/>
      <c r="Y228" s="39"/>
      <c r="Z228" s="75" t="s">
        <v>84</v>
      </c>
      <c r="AA228" s="75" t="s">
        <v>85</v>
      </c>
      <c r="AB228" s="76" t="s">
        <v>86</v>
      </c>
      <c r="AC228" s="76" t="s">
        <v>87</v>
      </c>
      <c r="AD228" s="76" t="s">
        <v>88</v>
      </c>
      <c r="AE228" s="76" t="s">
        <v>89</v>
      </c>
      <c r="AF228" s="76" t="s">
        <v>90</v>
      </c>
      <c r="AG228"/>
    </row>
    <row r="229" spans="2:33" ht="37.5" customHeight="1" x14ac:dyDescent="0.25">
      <c r="B229" s="55" t="s">
        <v>91</v>
      </c>
      <c r="C229" s="385" t="s">
        <v>92</v>
      </c>
      <c r="D229" s="386"/>
      <c r="E229" s="56" t="s">
        <v>52</v>
      </c>
      <c r="F229" s="57">
        <f t="shared" ref="F229:L229" si="83">F230+F231</f>
        <v>0</v>
      </c>
      <c r="G229" s="57">
        <f t="shared" si="83"/>
        <v>0</v>
      </c>
      <c r="H229" s="58">
        <f t="shared" si="83"/>
        <v>0</v>
      </c>
      <c r="I229" s="57">
        <f t="shared" si="83"/>
        <v>0</v>
      </c>
      <c r="J229" s="57">
        <f t="shared" si="83"/>
        <v>0</v>
      </c>
      <c r="K229" s="57">
        <f t="shared" si="83"/>
        <v>0</v>
      </c>
      <c r="L229" s="59">
        <f t="shared" si="83"/>
        <v>0</v>
      </c>
      <c r="M229" s="38"/>
      <c r="N229" s="55" t="s">
        <v>91</v>
      </c>
      <c r="O229" s="385" t="s">
        <v>92</v>
      </c>
      <c r="P229" s="386"/>
      <c r="Q229" s="56" t="s">
        <v>52</v>
      </c>
      <c r="R229" s="57">
        <f t="shared" ref="R229:X229" si="84">R230+R231</f>
        <v>0</v>
      </c>
      <c r="S229" s="57">
        <f t="shared" si="84"/>
        <v>0</v>
      </c>
      <c r="T229" s="58">
        <f t="shared" si="84"/>
        <v>0</v>
      </c>
      <c r="U229" s="57">
        <f t="shared" si="84"/>
        <v>0</v>
      </c>
      <c r="V229" s="57">
        <f t="shared" si="84"/>
        <v>0</v>
      </c>
      <c r="W229" s="57">
        <f t="shared" si="84"/>
        <v>0</v>
      </c>
      <c r="X229" s="59">
        <f t="shared" si="84"/>
        <v>0</v>
      </c>
      <c r="Y229" s="39"/>
      <c r="Z229" s="439">
        <v>1</v>
      </c>
      <c r="AA229" s="443" t="s">
        <v>93</v>
      </c>
      <c r="AB229" s="78">
        <f>ROUND(AD224*AF225,0)</f>
        <v>0</v>
      </c>
      <c r="AC229" s="79">
        <v>0.92588999999999999</v>
      </c>
      <c r="AD229" s="445">
        <f>ROUND(AB229*AC229,2)</f>
        <v>0</v>
      </c>
      <c r="AE229" s="445">
        <f>ROUND(AD229*18/100,2)</f>
        <v>0</v>
      </c>
      <c r="AF229" s="445">
        <f>AD229+AE229</f>
        <v>0</v>
      </c>
      <c r="AG229"/>
    </row>
    <row r="230" spans="2:33" ht="38.25" customHeight="1" thickBot="1" x14ac:dyDescent="0.3">
      <c r="B230" s="81" t="s">
        <v>94</v>
      </c>
      <c r="C230" s="377" t="s">
        <v>95</v>
      </c>
      <c r="D230" s="384"/>
      <c r="E230" s="61" t="s">
        <v>52</v>
      </c>
      <c r="F230" s="62"/>
      <c r="G230" s="62"/>
      <c r="H230" s="63">
        <f>F230+G230</f>
        <v>0</v>
      </c>
      <c r="I230" s="62"/>
      <c r="J230" s="62"/>
      <c r="K230" s="65"/>
      <c r="L230" s="66"/>
      <c r="M230" s="38"/>
      <c r="N230" s="81" t="s">
        <v>94</v>
      </c>
      <c r="O230" s="377" t="s">
        <v>95</v>
      </c>
      <c r="P230" s="384"/>
      <c r="Q230" s="61" t="s">
        <v>52</v>
      </c>
      <c r="R230" s="62"/>
      <c r="S230" s="62"/>
      <c r="T230" s="63">
        <f>R230+S230</f>
        <v>0</v>
      </c>
      <c r="U230" s="62"/>
      <c r="V230" s="62"/>
      <c r="W230" s="65"/>
      <c r="X230" s="66"/>
      <c r="Y230" s="39"/>
      <c r="Z230" s="440"/>
      <c r="AA230" s="449"/>
      <c r="AB230" s="82"/>
      <c r="AC230" s="83"/>
      <c r="AD230" s="449"/>
      <c r="AE230" s="449"/>
      <c r="AF230" s="449"/>
      <c r="AG230"/>
    </row>
    <row r="231" spans="2:33" ht="29.25" customHeight="1" x14ac:dyDescent="0.25">
      <c r="B231" s="81" t="s">
        <v>96</v>
      </c>
      <c r="C231" s="377" t="s">
        <v>97</v>
      </c>
      <c r="D231" s="384"/>
      <c r="E231" s="61" t="s">
        <v>52</v>
      </c>
      <c r="F231" s="62"/>
      <c r="G231" s="62"/>
      <c r="H231" s="63">
        <f>F231+G231</f>
        <v>0</v>
      </c>
      <c r="I231" s="62"/>
      <c r="J231" s="62"/>
      <c r="K231" s="65"/>
      <c r="L231" s="66"/>
      <c r="M231" s="38"/>
      <c r="N231" s="81" t="s">
        <v>96</v>
      </c>
      <c r="O231" s="377" t="s">
        <v>97</v>
      </c>
      <c r="P231" s="384"/>
      <c r="Q231" s="61" t="s">
        <v>52</v>
      </c>
      <c r="R231" s="62"/>
      <c r="S231" s="62"/>
      <c r="T231" s="63">
        <f>R231+S231</f>
        <v>0</v>
      </c>
      <c r="U231" s="62"/>
      <c r="V231" s="62"/>
      <c r="W231" s="65"/>
      <c r="X231" s="66"/>
      <c r="Y231" s="39"/>
      <c r="Z231" s="441">
        <v>2</v>
      </c>
      <c r="AA231" s="443" t="s">
        <v>98</v>
      </c>
      <c r="AB231" s="78">
        <f>ROUND(AD224-AB229,0)</f>
        <v>0</v>
      </c>
      <c r="AC231" s="79"/>
      <c r="AD231" s="445">
        <f>ROUND(AB231*AC231,2)</f>
        <v>0</v>
      </c>
      <c r="AE231" s="445">
        <f>ROUND(AD231*18/100,2)</f>
        <v>0</v>
      </c>
      <c r="AF231" s="445">
        <f>AD231+AE231</f>
        <v>0</v>
      </c>
      <c r="AG231"/>
    </row>
    <row r="232" spans="2:33" ht="53.25" customHeight="1" thickBot="1" x14ac:dyDescent="0.3">
      <c r="B232" s="49" t="s">
        <v>99</v>
      </c>
      <c r="C232" s="373" t="s">
        <v>100</v>
      </c>
      <c r="D232" s="374"/>
      <c r="E232" s="85" t="s">
        <v>52</v>
      </c>
      <c r="F232" s="86">
        <f t="shared" ref="F232:L232" si="85">F233+F254+F259+F260</f>
        <v>0</v>
      </c>
      <c r="G232" s="86">
        <f t="shared" si="85"/>
        <v>0</v>
      </c>
      <c r="H232" s="86">
        <f t="shared" si="85"/>
        <v>0</v>
      </c>
      <c r="I232" s="86">
        <f t="shared" si="85"/>
        <v>0</v>
      </c>
      <c r="J232" s="86">
        <f t="shared" si="85"/>
        <v>0</v>
      </c>
      <c r="K232" s="86">
        <f t="shared" si="85"/>
        <v>0</v>
      </c>
      <c r="L232" s="86">
        <f t="shared" si="85"/>
        <v>0</v>
      </c>
      <c r="M232" s="38"/>
      <c r="N232" s="49" t="s">
        <v>99</v>
      </c>
      <c r="O232" s="373" t="s">
        <v>100</v>
      </c>
      <c r="P232" s="374"/>
      <c r="Q232" s="85" t="s">
        <v>52</v>
      </c>
      <c r="R232" s="86">
        <f t="shared" ref="R232:X232" si="86">R233+R254+R259+R260</f>
        <v>0</v>
      </c>
      <c r="S232" s="86">
        <f t="shared" si="86"/>
        <v>0</v>
      </c>
      <c r="T232" s="86">
        <f t="shared" si="86"/>
        <v>0</v>
      </c>
      <c r="U232" s="86">
        <f t="shared" si="86"/>
        <v>0</v>
      </c>
      <c r="V232" s="86">
        <f t="shared" si="86"/>
        <v>0</v>
      </c>
      <c r="W232" s="86">
        <f t="shared" si="86"/>
        <v>0</v>
      </c>
      <c r="X232" s="86">
        <f t="shared" si="86"/>
        <v>0</v>
      </c>
      <c r="Y232" s="39"/>
      <c r="Z232" s="442"/>
      <c r="AA232" s="444"/>
      <c r="AB232" s="82"/>
      <c r="AC232" s="87"/>
      <c r="AD232" s="450"/>
      <c r="AE232" s="450"/>
      <c r="AF232" s="450"/>
      <c r="AG232"/>
    </row>
    <row r="233" spans="2:33" ht="32.25" customHeight="1" x14ac:dyDescent="0.3">
      <c r="B233" s="55" t="s">
        <v>101</v>
      </c>
      <c r="C233" s="375" t="s">
        <v>102</v>
      </c>
      <c r="D233" s="376"/>
      <c r="E233" s="88" t="s">
        <v>52</v>
      </c>
      <c r="F233" s="89">
        <f t="shared" ref="F233:L233" si="87">F234+F236+F253</f>
        <v>0</v>
      </c>
      <c r="G233" s="90">
        <f t="shared" si="87"/>
        <v>0</v>
      </c>
      <c r="H233" s="90">
        <f t="shared" si="87"/>
        <v>0</v>
      </c>
      <c r="I233" s="90">
        <f t="shared" si="87"/>
        <v>0</v>
      </c>
      <c r="J233" s="90">
        <f t="shared" si="87"/>
        <v>0</v>
      </c>
      <c r="K233" s="90">
        <f t="shared" si="87"/>
        <v>0</v>
      </c>
      <c r="L233" s="90">
        <f t="shared" si="87"/>
        <v>0</v>
      </c>
      <c r="M233" s="38"/>
      <c r="N233" s="55" t="s">
        <v>101</v>
      </c>
      <c r="O233" s="375" t="s">
        <v>102</v>
      </c>
      <c r="P233" s="376"/>
      <c r="Q233" s="88" t="s">
        <v>52</v>
      </c>
      <c r="R233" s="89">
        <f t="shared" ref="R233:X233" si="88">R234+R236+R253</f>
        <v>0</v>
      </c>
      <c r="S233" s="90">
        <f t="shared" si="88"/>
        <v>0</v>
      </c>
      <c r="T233" s="90">
        <f t="shared" si="88"/>
        <v>0</v>
      </c>
      <c r="U233" s="90">
        <f t="shared" si="88"/>
        <v>0</v>
      </c>
      <c r="V233" s="90">
        <f t="shared" si="88"/>
        <v>0</v>
      </c>
      <c r="W233" s="90">
        <f t="shared" si="88"/>
        <v>0</v>
      </c>
      <c r="X233" s="90">
        <f t="shared" si="88"/>
        <v>0</v>
      </c>
      <c r="Y233" s="91"/>
      <c r="Z233" s="439">
        <v>3</v>
      </c>
      <c r="AA233" s="443" t="s">
        <v>103</v>
      </c>
      <c r="AB233" s="78">
        <f>AB229+AB231</f>
        <v>0</v>
      </c>
      <c r="AC233" s="80"/>
      <c r="AD233" s="445">
        <f>AD229+AD231</f>
        <v>0</v>
      </c>
      <c r="AE233" s="445">
        <f>AE229+AE231</f>
        <v>0</v>
      </c>
      <c r="AF233" s="445">
        <f>AF229+AF231</f>
        <v>0</v>
      </c>
      <c r="AG233"/>
    </row>
    <row r="234" spans="2:33" ht="34.5" customHeight="1" thickBot="1" x14ac:dyDescent="0.35">
      <c r="B234" s="92" t="s">
        <v>104</v>
      </c>
      <c r="C234" s="428" t="s">
        <v>105</v>
      </c>
      <c r="D234" s="429"/>
      <c r="E234" s="93" t="s">
        <v>52</v>
      </c>
      <c r="F234" s="94">
        <f>H234-G234</f>
        <v>0</v>
      </c>
      <c r="G234" s="95"/>
      <c r="H234" s="94">
        <f>I234+J234+K234+L234</f>
        <v>0</v>
      </c>
      <c r="I234" s="95"/>
      <c r="J234" s="95"/>
      <c r="K234" s="96"/>
      <c r="L234" s="97"/>
      <c r="M234" s="98"/>
      <c r="N234" s="92" t="s">
        <v>104</v>
      </c>
      <c r="O234" s="428" t="s">
        <v>105</v>
      </c>
      <c r="P234" s="429"/>
      <c r="Q234" s="93" t="s">
        <v>52</v>
      </c>
      <c r="R234" s="94">
        <f>T234-S234</f>
        <v>0</v>
      </c>
      <c r="S234" s="95"/>
      <c r="T234" s="94">
        <f>U234+V234+W234+X234</f>
        <v>0</v>
      </c>
      <c r="U234" s="95"/>
      <c r="V234" s="95"/>
      <c r="W234" s="96"/>
      <c r="X234" s="97"/>
      <c r="Y234" s="99"/>
      <c r="Z234" s="447"/>
      <c r="AA234" s="444"/>
      <c r="AB234" s="100"/>
      <c r="AC234" s="101"/>
      <c r="AD234" s="446"/>
      <c r="AE234" s="446"/>
      <c r="AF234" s="446"/>
      <c r="AG234"/>
    </row>
    <row r="235" spans="2:33" ht="36.75" customHeight="1" thickBot="1" x14ac:dyDescent="0.35">
      <c r="B235" s="102" t="s">
        <v>106</v>
      </c>
      <c r="C235" s="409" t="s">
        <v>107</v>
      </c>
      <c r="D235" s="410"/>
      <c r="E235" s="103" t="s">
        <v>52</v>
      </c>
      <c r="F235" s="65">
        <f>H235-G235</f>
        <v>0</v>
      </c>
      <c r="G235" s="104"/>
      <c r="H235" s="63">
        <f>I235+J235+K235+L235</f>
        <v>0</v>
      </c>
      <c r="I235" s="104"/>
      <c r="J235" s="104"/>
      <c r="K235" s="105"/>
      <c r="L235" s="106"/>
      <c r="M235" s="98"/>
      <c r="N235" s="102" t="s">
        <v>106</v>
      </c>
      <c r="O235" s="409" t="s">
        <v>107</v>
      </c>
      <c r="P235" s="410"/>
      <c r="Q235" s="103" t="s">
        <v>52</v>
      </c>
      <c r="R235" s="65">
        <f>T235-S235</f>
        <v>0</v>
      </c>
      <c r="S235" s="104"/>
      <c r="T235" s="63">
        <f>U235+V235+W235+X235</f>
        <v>0</v>
      </c>
      <c r="U235" s="104"/>
      <c r="V235" s="104"/>
      <c r="W235" s="105"/>
      <c r="X235" s="106"/>
      <c r="Y235" s="99"/>
      <c r="Z235" s="107"/>
      <c r="AA235" s="108" t="s">
        <v>108</v>
      </c>
      <c r="AB235" s="107"/>
      <c r="AC235" s="107"/>
      <c r="AD235" s="107"/>
      <c r="AE235" s="107"/>
      <c r="AF235"/>
      <c r="AG235"/>
    </row>
    <row r="236" spans="2:33" s="117" customFormat="1" ht="57" customHeight="1" x14ac:dyDescent="0.3">
      <c r="B236" s="55" t="s">
        <v>109</v>
      </c>
      <c r="C236" s="411" t="s">
        <v>110</v>
      </c>
      <c r="D236" s="420"/>
      <c r="E236" s="88" t="s">
        <v>52</v>
      </c>
      <c r="F236" s="57">
        <f>F237+F242+F247+F251+F252</f>
        <v>0</v>
      </c>
      <c r="G236" s="57">
        <f>G237+G242+G247+G251+G252</f>
        <v>0</v>
      </c>
      <c r="H236" s="109">
        <f>I236+J236+K236+L236</f>
        <v>0</v>
      </c>
      <c r="I236" s="109">
        <f>I237+I242+I247+I251+I252</f>
        <v>0</v>
      </c>
      <c r="J236" s="109">
        <f>J237+J242+J247+J251+J252</f>
        <v>0</v>
      </c>
      <c r="K236" s="109">
        <f>K237+K242+K247+K251+K252</f>
        <v>0</v>
      </c>
      <c r="L236" s="110">
        <f>L237+L242+L247+L251+L252</f>
        <v>0</v>
      </c>
      <c r="M236" s="98"/>
      <c r="N236" s="55" t="s">
        <v>109</v>
      </c>
      <c r="O236" s="411" t="s">
        <v>110</v>
      </c>
      <c r="P236" s="420"/>
      <c r="Q236" s="88" t="s">
        <v>52</v>
      </c>
      <c r="R236" s="57">
        <f>R237+R242+R247+R251+R252</f>
        <v>0</v>
      </c>
      <c r="S236" s="57">
        <f>S237+S242+S247+S251+S252</f>
        <v>0</v>
      </c>
      <c r="T236" s="109">
        <f>U236+V236+W236+X236</f>
        <v>0</v>
      </c>
      <c r="U236" s="109">
        <f>U237+U242+U247+U251+U252</f>
        <v>0</v>
      </c>
      <c r="V236" s="109">
        <f>V237+V242+V247+V251+V252</f>
        <v>0</v>
      </c>
      <c r="W236" s="109">
        <f>W237+W242+W247+W251+W252</f>
        <v>0</v>
      </c>
      <c r="X236" s="110">
        <f>X237+X242+X247+X251+X252</f>
        <v>0</v>
      </c>
      <c r="Y236" s="111"/>
      <c r="Z236" s="77">
        <v>4</v>
      </c>
      <c r="AA236" s="112" t="s">
        <v>111</v>
      </c>
      <c r="AB236" s="113"/>
      <c r="AC236" s="114" t="s">
        <v>112</v>
      </c>
      <c r="AD236" s="115"/>
      <c r="AE236" s="116"/>
      <c r="AF236"/>
      <c r="AG236"/>
    </row>
    <row r="237" spans="2:33" ht="55.5" customHeight="1" x14ac:dyDescent="0.3">
      <c r="B237" s="55" t="s">
        <v>113</v>
      </c>
      <c r="C237" s="411" t="s">
        <v>114</v>
      </c>
      <c r="D237" s="420"/>
      <c r="E237" s="56" t="s">
        <v>52</v>
      </c>
      <c r="F237" s="58">
        <f t="shared" ref="F237:L237" si="89">F238+F239+F240</f>
        <v>0</v>
      </c>
      <c r="G237" s="58">
        <f t="shared" si="89"/>
        <v>0</v>
      </c>
      <c r="H237" s="58">
        <f t="shared" si="89"/>
        <v>0</v>
      </c>
      <c r="I237" s="58">
        <f t="shared" si="89"/>
        <v>0</v>
      </c>
      <c r="J237" s="58">
        <f t="shared" si="89"/>
        <v>0</v>
      </c>
      <c r="K237" s="58">
        <f t="shared" si="89"/>
        <v>0</v>
      </c>
      <c r="L237" s="58">
        <f t="shared" si="89"/>
        <v>0</v>
      </c>
      <c r="M237" s="118"/>
      <c r="N237" s="55" t="s">
        <v>113</v>
      </c>
      <c r="O237" s="411" t="s">
        <v>114</v>
      </c>
      <c r="P237" s="420"/>
      <c r="Q237" s="56" t="s">
        <v>52</v>
      </c>
      <c r="R237" s="58">
        <f t="shared" ref="R237:X237" si="90">R238+R239+R240</f>
        <v>0</v>
      </c>
      <c r="S237" s="58">
        <f t="shared" si="90"/>
        <v>0</v>
      </c>
      <c r="T237" s="58">
        <f t="shared" si="90"/>
        <v>0</v>
      </c>
      <c r="U237" s="58">
        <f t="shared" si="90"/>
        <v>0</v>
      </c>
      <c r="V237" s="58">
        <f t="shared" si="90"/>
        <v>0</v>
      </c>
      <c r="W237" s="58">
        <f t="shared" si="90"/>
        <v>0</v>
      </c>
      <c r="X237" s="58">
        <f t="shared" si="90"/>
        <v>0</v>
      </c>
      <c r="Y237" s="119"/>
      <c r="Z237" s="120"/>
      <c r="AA237" s="121" t="s">
        <v>115</v>
      </c>
      <c r="AB237" s="122"/>
      <c r="AC237" s="123" t="s">
        <v>112</v>
      </c>
      <c r="AD237" s="124">
        <f>ROUND(AD236/118*18,2)</f>
        <v>0</v>
      </c>
      <c r="AE237" s="125"/>
      <c r="AF237"/>
      <c r="AG237"/>
    </row>
    <row r="238" spans="2:33" ht="49.5" customHeight="1" x14ac:dyDescent="0.3">
      <c r="B238" s="126" t="s">
        <v>116</v>
      </c>
      <c r="C238" s="409" t="s">
        <v>240</v>
      </c>
      <c r="D238" s="410"/>
      <c r="E238" s="103" t="s">
        <v>52</v>
      </c>
      <c r="F238" s="65"/>
      <c r="G238" s="104"/>
      <c r="H238" s="63">
        <f>I238+J238+K238+L238</f>
        <v>0</v>
      </c>
      <c r="I238" s="104"/>
      <c r="J238" s="104"/>
      <c r="K238" s="127"/>
      <c r="L238" s="128"/>
      <c r="M238" s="129"/>
      <c r="N238" s="126" t="s">
        <v>116</v>
      </c>
      <c r="O238" s="409" t="s">
        <v>240</v>
      </c>
      <c r="P238" s="410"/>
      <c r="Q238" s="103" t="s">
        <v>52</v>
      </c>
      <c r="R238" s="65"/>
      <c r="S238" s="104"/>
      <c r="T238" s="63">
        <f>U238+V238+W238+X238</f>
        <v>0</v>
      </c>
      <c r="U238" s="104"/>
      <c r="V238" s="104"/>
      <c r="W238" s="127"/>
      <c r="X238" s="128"/>
      <c r="Y238" s="119"/>
      <c r="Z238" s="84">
        <v>5</v>
      </c>
      <c r="AA238" s="130" t="s">
        <v>117</v>
      </c>
      <c r="AB238" s="131"/>
      <c r="AC238" s="123" t="s">
        <v>112</v>
      </c>
      <c r="AD238" s="124">
        <f>AF233-AD236</f>
        <v>0</v>
      </c>
      <c r="AE238" s="125"/>
      <c r="AF238"/>
      <c r="AG238" s="73"/>
    </row>
    <row r="239" spans="2:33" ht="38.25" customHeight="1" thickBot="1" x14ac:dyDescent="0.35">
      <c r="B239" s="126" t="s">
        <v>118</v>
      </c>
      <c r="C239" s="409" t="s">
        <v>119</v>
      </c>
      <c r="D239" s="410"/>
      <c r="E239" s="103" t="s">
        <v>52</v>
      </c>
      <c r="F239" s="65">
        <f>H239-G239</f>
        <v>0</v>
      </c>
      <c r="G239" s="104"/>
      <c r="H239" s="63">
        <f>I239+J239+K239+L239</f>
        <v>0</v>
      </c>
      <c r="I239" s="104"/>
      <c r="J239" s="104"/>
      <c r="K239" s="105"/>
      <c r="L239" s="106"/>
      <c r="M239" s="132"/>
      <c r="N239" s="126" t="s">
        <v>118</v>
      </c>
      <c r="O239" s="409" t="s">
        <v>119</v>
      </c>
      <c r="P239" s="410"/>
      <c r="Q239" s="103" t="s">
        <v>52</v>
      </c>
      <c r="R239" s="65">
        <f>T239-S239</f>
        <v>0</v>
      </c>
      <c r="S239" s="104"/>
      <c r="T239" s="63">
        <f>U239+V239+W239+X239</f>
        <v>0</v>
      </c>
      <c r="U239" s="104"/>
      <c r="V239" s="104"/>
      <c r="W239" s="105"/>
      <c r="X239" s="106"/>
      <c r="Y239" s="133"/>
      <c r="Z239" s="134"/>
      <c r="AA239" s="135" t="s">
        <v>115</v>
      </c>
      <c r="AB239" s="136"/>
      <c r="AC239" s="137" t="s">
        <v>112</v>
      </c>
      <c r="AD239" s="138">
        <f>ROUND(AD238*18/118,2)</f>
        <v>0</v>
      </c>
      <c r="AE239" s="139"/>
      <c r="AF239"/>
      <c r="AG239"/>
    </row>
    <row r="240" spans="2:33" ht="38.25" customHeight="1" x14ac:dyDescent="0.3">
      <c r="B240" s="126" t="s">
        <v>118</v>
      </c>
      <c r="C240" s="409" t="s">
        <v>119</v>
      </c>
      <c r="D240" s="410"/>
      <c r="E240" s="103"/>
      <c r="F240" s="65"/>
      <c r="G240" s="104"/>
      <c r="H240" s="63"/>
      <c r="I240" s="104"/>
      <c r="J240" s="104"/>
      <c r="K240" s="105"/>
      <c r="L240" s="106"/>
      <c r="M240" s="132"/>
      <c r="N240" s="126" t="s">
        <v>118</v>
      </c>
      <c r="O240" s="409" t="s">
        <v>119</v>
      </c>
      <c r="P240" s="410"/>
      <c r="Q240" s="103"/>
      <c r="R240" s="65"/>
      <c r="S240" s="104"/>
      <c r="T240" s="63"/>
      <c r="U240" s="104"/>
      <c r="V240" s="104"/>
      <c r="W240" s="105"/>
      <c r="X240" s="106"/>
      <c r="Y240" s="133"/>
      <c r="Z240" s="140"/>
      <c r="AA240" s="141"/>
      <c r="AB240" s="142"/>
      <c r="AC240" s="143"/>
      <c r="AD240" s="144"/>
      <c r="AE240" s="145"/>
      <c r="AF240"/>
      <c r="AG240"/>
    </row>
    <row r="241" spans="2:34" ht="42.75" customHeight="1" x14ac:dyDescent="0.2">
      <c r="B241" s="126" t="s">
        <v>120</v>
      </c>
      <c r="C241" s="409" t="s">
        <v>121</v>
      </c>
      <c r="D241" s="410"/>
      <c r="E241" s="103" t="s">
        <v>52</v>
      </c>
      <c r="F241" s="65">
        <f>H241-G241</f>
        <v>0</v>
      </c>
      <c r="G241" s="104"/>
      <c r="H241" s="63">
        <f>I241+J241+K241+L241</f>
        <v>0</v>
      </c>
      <c r="I241" s="104"/>
      <c r="J241" s="104"/>
      <c r="K241" s="105"/>
      <c r="L241" s="106"/>
      <c r="M241" s="132"/>
      <c r="N241" s="126" t="s">
        <v>120</v>
      </c>
      <c r="O241" s="409" t="s">
        <v>121</v>
      </c>
      <c r="P241" s="410"/>
      <c r="Q241" s="103" t="s">
        <v>52</v>
      </c>
      <c r="R241" s="65">
        <f>T241-S241</f>
        <v>0</v>
      </c>
      <c r="S241" s="104"/>
      <c r="T241" s="63">
        <f>U241+V241+W241+X241</f>
        <v>0</v>
      </c>
      <c r="U241" s="104"/>
      <c r="V241" s="104"/>
      <c r="W241" s="105"/>
      <c r="X241" s="106"/>
      <c r="Y241" s="133"/>
      <c r="Z241" s="146"/>
      <c r="AA241" s="147"/>
      <c r="AB241" s="148"/>
      <c r="AC241" s="149"/>
      <c r="AD241" s="150"/>
      <c r="AE241" s="151"/>
      <c r="AF241"/>
      <c r="AG241"/>
    </row>
    <row r="242" spans="2:34" ht="47.25" customHeight="1" x14ac:dyDescent="0.2">
      <c r="B242" s="55" t="s">
        <v>122</v>
      </c>
      <c r="C242" s="411" t="s">
        <v>123</v>
      </c>
      <c r="D242" s="420"/>
      <c r="E242" s="56" t="s">
        <v>52</v>
      </c>
      <c r="F242" s="58">
        <f t="shared" ref="F242:L242" si="91">F243+F244+F245</f>
        <v>0</v>
      </c>
      <c r="G242" s="58">
        <f t="shared" si="91"/>
        <v>0</v>
      </c>
      <c r="H242" s="58">
        <f t="shared" si="91"/>
        <v>0</v>
      </c>
      <c r="I242" s="58">
        <f t="shared" si="91"/>
        <v>0</v>
      </c>
      <c r="J242" s="58">
        <f t="shared" si="91"/>
        <v>0</v>
      </c>
      <c r="K242" s="58">
        <f t="shared" si="91"/>
        <v>0</v>
      </c>
      <c r="L242" s="58">
        <f t="shared" si="91"/>
        <v>0</v>
      </c>
      <c r="M242" s="132"/>
      <c r="N242" s="55" t="s">
        <v>122</v>
      </c>
      <c r="O242" s="411" t="s">
        <v>123</v>
      </c>
      <c r="P242" s="420"/>
      <c r="Q242" s="56" t="s">
        <v>52</v>
      </c>
      <c r="R242" s="58">
        <f t="shared" ref="R242:X242" si="92">R243+R244+R245</f>
        <v>0</v>
      </c>
      <c r="S242" s="58">
        <f t="shared" si="92"/>
        <v>0</v>
      </c>
      <c r="T242" s="58">
        <f t="shared" si="92"/>
        <v>0</v>
      </c>
      <c r="U242" s="58">
        <f t="shared" si="92"/>
        <v>0</v>
      </c>
      <c r="V242" s="58">
        <f t="shared" si="92"/>
        <v>0</v>
      </c>
      <c r="W242" s="58">
        <f t="shared" si="92"/>
        <v>0</v>
      </c>
      <c r="X242" s="58">
        <f t="shared" si="92"/>
        <v>0</v>
      </c>
      <c r="Y242" s="133"/>
      <c r="Z242" s="146"/>
      <c r="AA242" s="147"/>
      <c r="AB242" s="148"/>
      <c r="AC242" s="149"/>
      <c r="AD242" s="150"/>
      <c r="AE242" s="151"/>
      <c r="AF242"/>
      <c r="AG242"/>
    </row>
    <row r="243" spans="2:34" ht="42.75" customHeight="1" x14ac:dyDescent="0.3">
      <c r="B243" s="152" t="s">
        <v>124</v>
      </c>
      <c r="C243" s="409" t="s">
        <v>125</v>
      </c>
      <c r="D243" s="410"/>
      <c r="E243" s="103" t="s">
        <v>52</v>
      </c>
      <c r="F243" s="65">
        <f>H243-G243</f>
        <v>0</v>
      </c>
      <c r="G243" s="104"/>
      <c r="H243" s="63">
        <f>I243+J243+K243+L243</f>
        <v>0</v>
      </c>
      <c r="I243" s="153"/>
      <c r="J243" s="153"/>
      <c r="K243" s="153"/>
      <c r="L243" s="106"/>
      <c r="M243" s="154"/>
      <c r="N243" s="152" t="s">
        <v>124</v>
      </c>
      <c r="O243" s="409" t="s">
        <v>125</v>
      </c>
      <c r="P243" s="410"/>
      <c r="Q243" s="103" t="s">
        <v>52</v>
      </c>
      <c r="R243" s="65">
        <f>T243-S243</f>
        <v>0</v>
      </c>
      <c r="S243" s="104"/>
      <c r="T243" s="63">
        <f>U243+V243+W243+X243</f>
        <v>0</v>
      </c>
      <c r="U243" s="153"/>
      <c r="V243" s="153"/>
      <c r="W243" s="153"/>
      <c r="X243" s="106"/>
      <c r="Y243" s="133"/>
      <c r="Z243" s="155" t="s">
        <v>126</v>
      </c>
      <c r="AA243" s="156"/>
      <c r="AB243" s="157"/>
      <c r="AC243" s="157"/>
      <c r="AD243" s="158"/>
      <c r="AE243" s="448" t="s">
        <v>127</v>
      </c>
      <c r="AF243" s="448"/>
      <c r="AG243" s="156"/>
    </row>
    <row r="244" spans="2:34" ht="36" customHeight="1" x14ac:dyDescent="0.3">
      <c r="B244" s="152" t="s">
        <v>128</v>
      </c>
      <c r="C244" s="409" t="s">
        <v>125</v>
      </c>
      <c r="D244" s="410"/>
      <c r="E244" s="103" t="s">
        <v>52</v>
      </c>
      <c r="F244" s="65">
        <f>H244-G244</f>
        <v>0</v>
      </c>
      <c r="G244" s="104"/>
      <c r="H244" s="63">
        <f>I244+J244+K244+L244</f>
        <v>0</v>
      </c>
      <c r="I244" s="153"/>
      <c r="J244" s="153"/>
      <c r="K244" s="153"/>
      <c r="L244" s="106"/>
      <c r="M244" s="132"/>
      <c r="N244" s="152" t="s">
        <v>128</v>
      </c>
      <c r="O244" s="409" t="s">
        <v>125</v>
      </c>
      <c r="P244" s="410"/>
      <c r="Q244" s="103" t="s">
        <v>52</v>
      </c>
      <c r="R244" s="65">
        <f>T244-S244</f>
        <v>0</v>
      </c>
      <c r="S244" s="104"/>
      <c r="T244" s="63">
        <f>U244+V244+W244+X244</f>
        <v>0</v>
      </c>
      <c r="U244" s="153"/>
      <c r="V244" s="153"/>
      <c r="W244" s="153"/>
      <c r="X244" s="106"/>
      <c r="Y244" s="133"/>
      <c r="Z244" s="159" t="s">
        <v>129</v>
      </c>
      <c r="AA244" s="159"/>
      <c r="AB244" s="156"/>
      <c r="AC244" s="156"/>
      <c r="AD244" s="160"/>
      <c r="AE244" s="161" t="s">
        <v>130</v>
      </c>
      <c r="AF244" s="161"/>
      <c r="AG244" s="159"/>
      <c r="AH244" s="162"/>
    </row>
    <row r="245" spans="2:34" ht="36" customHeight="1" x14ac:dyDescent="0.3">
      <c r="B245" s="152" t="s">
        <v>131</v>
      </c>
      <c r="C245" s="409" t="s">
        <v>125</v>
      </c>
      <c r="D245" s="410"/>
      <c r="E245" s="103"/>
      <c r="F245" s="65"/>
      <c r="G245" s="104"/>
      <c r="H245" s="63"/>
      <c r="I245" s="153"/>
      <c r="J245" s="153"/>
      <c r="K245" s="153"/>
      <c r="L245" s="106"/>
      <c r="M245" s="132"/>
      <c r="N245" s="152" t="s">
        <v>131</v>
      </c>
      <c r="O245" s="409" t="s">
        <v>125</v>
      </c>
      <c r="P245" s="410"/>
      <c r="Q245" s="103"/>
      <c r="R245" s="65"/>
      <c r="S245" s="104"/>
      <c r="T245" s="63"/>
      <c r="U245" s="153"/>
      <c r="V245" s="153"/>
      <c r="W245" s="153"/>
      <c r="X245" s="106"/>
      <c r="Y245" s="133"/>
      <c r="Z245" s="159"/>
      <c r="AA245" s="159"/>
      <c r="AB245" s="156"/>
      <c r="AC245" s="156"/>
      <c r="AD245" s="160"/>
      <c r="AE245" s="161"/>
      <c r="AF245" s="161"/>
      <c r="AG245" s="159"/>
      <c r="AH245" s="162"/>
    </row>
    <row r="246" spans="2:34" ht="29.25" customHeight="1" x14ac:dyDescent="0.3">
      <c r="B246" s="152" t="s">
        <v>132</v>
      </c>
      <c r="C246" s="409" t="s">
        <v>121</v>
      </c>
      <c r="D246" s="410"/>
      <c r="E246" s="103" t="s">
        <v>52</v>
      </c>
      <c r="F246" s="65">
        <f>H246-G246</f>
        <v>0</v>
      </c>
      <c r="G246" s="104"/>
      <c r="H246" s="63">
        <f>I246+J246+K246+L246</f>
        <v>0</v>
      </c>
      <c r="I246" s="153"/>
      <c r="J246" s="153"/>
      <c r="K246" s="153"/>
      <c r="L246" s="106"/>
      <c r="M246" s="132"/>
      <c r="N246" s="152" t="s">
        <v>132</v>
      </c>
      <c r="O246" s="409" t="s">
        <v>121</v>
      </c>
      <c r="P246" s="410"/>
      <c r="Q246" s="103" t="s">
        <v>52</v>
      </c>
      <c r="R246" s="65">
        <f>T246-S246</f>
        <v>0</v>
      </c>
      <c r="S246" s="104"/>
      <c r="T246" s="63">
        <f>U246+V246+W246+X246</f>
        <v>0</v>
      </c>
      <c r="U246" s="153"/>
      <c r="V246" s="153"/>
      <c r="W246" s="153"/>
      <c r="X246" s="106"/>
      <c r="Y246" s="163"/>
      <c r="Z246" s="159" t="s">
        <v>133</v>
      </c>
      <c r="AA246" s="159"/>
      <c r="AB246" s="156"/>
      <c r="AC246" s="156"/>
      <c r="AD246" s="160"/>
      <c r="AE246" s="161" t="s">
        <v>134</v>
      </c>
      <c r="AF246" s="161"/>
      <c r="AG246" s="161"/>
      <c r="AH246" s="162"/>
    </row>
    <row r="247" spans="2:34" ht="28.5" customHeight="1" x14ac:dyDescent="0.3">
      <c r="B247" s="164" t="s">
        <v>135</v>
      </c>
      <c r="C247" s="414" t="s">
        <v>136</v>
      </c>
      <c r="D247" s="415"/>
      <c r="E247" s="165" t="s">
        <v>52</v>
      </c>
      <c r="F247" s="166">
        <f t="shared" ref="F247:L247" si="93">F248+F249</f>
        <v>0</v>
      </c>
      <c r="G247" s="166">
        <f t="shared" si="93"/>
        <v>0</v>
      </c>
      <c r="H247" s="167">
        <f t="shared" si="93"/>
        <v>0</v>
      </c>
      <c r="I247" s="167">
        <f t="shared" si="93"/>
        <v>0</v>
      </c>
      <c r="J247" s="167">
        <f t="shared" si="93"/>
        <v>0</v>
      </c>
      <c r="K247" s="167">
        <f t="shared" si="93"/>
        <v>0</v>
      </c>
      <c r="L247" s="168">
        <f t="shared" si="93"/>
        <v>0</v>
      </c>
      <c r="M247" s="132"/>
      <c r="N247" s="164" t="s">
        <v>135</v>
      </c>
      <c r="O247" s="414" t="s">
        <v>136</v>
      </c>
      <c r="P247" s="415"/>
      <c r="Q247" s="165" t="s">
        <v>52</v>
      </c>
      <c r="R247" s="166">
        <f t="shared" ref="R247:X247" si="94">R248+R249</f>
        <v>0</v>
      </c>
      <c r="S247" s="166">
        <f t="shared" si="94"/>
        <v>0</v>
      </c>
      <c r="T247" s="167">
        <f t="shared" si="94"/>
        <v>0</v>
      </c>
      <c r="U247" s="167">
        <f t="shared" si="94"/>
        <v>0</v>
      </c>
      <c r="V247" s="167">
        <f t="shared" si="94"/>
        <v>0</v>
      </c>
      <c r="W247" s="167">
        <f t="shared" si="94"/>
        <v>0</v>
      </c>
      <c r="X247" s="168">
        <f t="shared" si="94"/>
        <v>0</v>
      </c>
      <c r="Y247" s="169"/>
      <c r="Z247" s="159" t="s">
        <v>137</v>
      </c>
      <c r="AA247" s="159"/>
      <c r="AB247" s="156"/>
      <c r="AC247" s="156"/>
      <c r="AD247" s="170" t="s">
        <v>138</v>
      </c>
      <c r="AE247" s="171"/>
      <c r="AF247" s="161"/>
      <c r="AG247" s="161"/>
      <c r="AH247" s="162"/>
    </row>
    <row r="248" spans="2:34" ht="39.75" customHeight="1" x14ac:dyDescent="0.3">
      <c r="B248" s="152" t="s">
        <v>139</v>
      </c>
      <c r="C248" s="409" t="s">
        <v>140</v>
      </c>
      <c r="D248" s="413"/>
      <c r="E248" s="103" t="s">
        <v>52</v>
      </c>
      <c r="F248" s="65">
        <f t="shared" ref="F248:F253" si="95">H248-G248</f>
        <v>0</v>
      </c>
      <c r="G248" s="104"/>
      <c r="H248" s="63">
        <f t="shared" ref="H248:H253" si="96">I248+J248+K248+L248</f>
        <v>0</v>
      </c>
      <c r="I248" s="153"/>
      <c r="J248" s="153"/>
      <c r="K248" s="153"/>
      <c r="L248" s="106"/>
      <c r="M248" s="132"/>
      <c r="N248" s="152" t="s">
        <v>139</v>
      </c>
      <c r="O248" s="409" t="s">
        <v>140</v>
      </c>
      <c r="P248" s="413"/>
      <c r="Q248" s="103" t="s">
        <v>52</v>
      </c>
      <c r="R248" s="65">
        <f t="shared" ref="R248:R253" si="97">T248-S248</f>
        <v>0</v>
      </c>
      <c r="S248" s="104"/>
      <c r="T248" s="63">
        <f t="shared" ref="T248:T253" si="98">U248+V248+W248+X248</f>
        <v>0</v>
      </c>
      <c r="U248" s="153"/>
      <c r="V248" s="153"/>
      <c r="W248" s="153"/>
      <c r="X248" s="106"/>
      <c r="Y248" s="169"/>
      <c r="Z248" s="159"/>
      <c r="AA248" s="159"/>
      <c r="AB248" s="156"/>
      <c r="AC248" s="156"/>
      <c r="AE248" s="172" t="s">
        <v>141</v>
      </c>
      <c r="AF248" s="171"/>
      <c r="AG248" s="171"/>
      <c r="AH248" s="162"/>
    </row>
    <row r="249" spans="2:34" ht="37.5" customHeight="1" x14ac:dyDescent="0.3">
      <c r="B249" s="152" t="s">
        <v>142</v>
      </c>
      <c r="C249" s="409" t="s">
        <v>140</v>
      </c>
      <c r="D249" s="413"/>
      <c r="E249" s="103" t="s">
        <v>52</v>
      </c>
      <c r="F249" s="65">
        <f t="shared" si="95"/>
        <v>0</v>
      </c>
      <c r="G249" s="104"/>
      <c r="H249" s="63">
        <f t="shared" si="96"/>
        <v>0</v>
      </c>
      <c r="I249" s="153"/>
      <c r="J249" s="153"/>
      <c r="K249" s="153"/>
      <c r="L249" s="106"/>
      <c r="M249" s="132"/>
      <c r="N249" s="152" t="s">
        <v>142</v>
      </c>
      <c r="O249" s="409" t="s">
        <v>140</v>
      </c>
      <c r="P249" s="413"/>
      <c r="Q249" s="103" t="s">
        <v>52</v>
      </c>
      <c r="R249" s="65">
        <f t="shared" si="97"/>
        <v>0</v>
      </c>
      <c r="S249" s="104"/>
      <c r="T249" s="63">
        <f t="shared" si="98"/>
        <v>0</v>
      </c>
      <c r="U249" s="153"/>
      <c r="V249" s="153"/>
      <c r="W249" s="153"/>
      <c r="X249" s="106"/>
      <c r="Y249" s="169"/>
      <c r="Z249" s="159" t="s">
        <v>143</v>
      </c>
      <c r="AA249" s="173"/>
      <c r="AB249" s="174"/>
      <c r="AC249" s="174"/>
      <c r="AD249" s="174"/>
      <c r="AE249" s="161" t="s">
        <v>144</v>
      </c>
      <c r="AF249" s="173"/>
      <c r="AG249" s="173"/>
      <c r="AH249" s="162"/>
    </row>
    <row r="250" spans="2:34" ht="15.75" customHeight="1" x14ac:dyDescent="0.3">
      <c r="B250" s="152" t="s">
        <v>145</v>
      </c>
      <c r="C250" s="409" t="s">
        <v>121</v>
      </c>
      <c r="D250" s="410"/>
      <c r="E250" s="103" t="s">
        <v>52</v>
      </c>
      <c r="F250" s="65">
        <f t="shared" si="95"/>
        <v>0</v>
      </c>
      <c r="G250" s="104"/>
      <c r="H250" s="63">
        <f t="shared" si="96"/>
        <v>0</v>
      </c>
      <c r="I250" s="153"/>
      <c r="J250" s="153"/>
      <c r="K250" s="153"/>
      <c r="L250" s="106"/>
      <c r="M250" s="175"/>
      <c r="N250" s="152" t="s">
        <v>145</v>
      </c>
      <c r="O250" s="409" t="s">
        <v>121</v>
      </c>
      <c r="P250" s="410"/>
      <c r="Q250" s="103" t="s">
        <v>52</v>
      </c>
      <c r="R250" s="65">
        <f t="shared" si="97"/>
        <v>0</v>
      </c>
      <c r="S250" s="104"/>
      <c r="T250" s="63">
        <f t="shared" si="98"/>
        <v>0</v>
      </c>
      <c r="U250" s="153"/>
      <c r="V250" s="153"/>
      <c r="W250" s="153"/>
      <c r="X250" s="106"/>
      <c r="Y250" s="111"/>
      <c r="Z250" s="176" t="s">
        <v>144</v>
      </c>
      <c r="AA250" s="177"/>
      <c r="AB250" s="178"/>
      <c r="AC250" s="179"/>
      <c r="AD250" s="180"/>
      <c r="AE250" s="181"/>
      <c r="AF250" s="182"/>
      <c r="AG250" s="182"/>
    </row>
    <row r="251" spans="2:34" ht="18.75" customHeight="1" x14ac:dyDescent="0.25">
      <c r="B251" s="55" t="s">
        <v>146</v>
      </c>
      <c r="C251" s="411" t="s">
        <v>147</v>
      </c>
      <c r="D251" s="412"/>
      <c r="E251" s="56" t="s">
        <v>52</v>
      </c>
      <c r="F251" s="58">
        <f t="shared" si="95"/>
        <v>0</v>
      </c>
      <c r="G251" s="183"/>
      <c r="H251" s="58">
        <f t="shared" si="96"/>
        <v>0</v>
      </c>
      <c r="I251" s="109"/>
      <c r="J251" s="109"/>
      <c r="K251" s="109"/>
      <c r="L251" s="184"/>
      <c r="M251" s="175"/>
      <c r="N251" s="55" t="s">
        <v>146</v>
      </c>
      <c r="O251" s="411" t="s">
        <v>147</v>
      </c>
      <c r="P251" s="412"/>
      <c r="Q251" s="56" t="s">
        <v>52</v>
      </c>
      <c r="R251" s="58">
        <f t="shared" si="97"/>
        <v>0</v>
      </c>
      <c r="S251" s="183"/>
      <c r="T251" s="58">
        <f t="shared" si="98"/>
        <v>0</v>
      </c>
      <c r="U251" s="109"/>
      <c r="V251" s="109"/>
      <c r="W251" s="109"/>
      <c r="X251" s="184"/>
      <c r="Y251" s="185"/>
      <c r="Z251" s="177"/>
      <c r="AA251" s="177"/>
      <c r="AB251" s="186"/>
      <c r="AC251" s="187"/>
      <c r="AD251" s="111"/>
      <c r="AE251" s="119"/>
    </row>
    <row r="252" spans="2:34" ht="15.75" customHeight="1" x14ac:dyDescent="0.2">
      <c r="B252" s="55" t="s">
        <v>148</v>
      </c>
      <c r="C252" s="411" t="s">
        <v>149</v>
      </c>
      <c r="D252" s="412"/>
      <c r="E252" s="56" t="s">
        <v>52</v>
      </c>
      <c r="F252" s="58">
        <f t="shared" si="95"/>
        <v>0</v>
      </c>
      <c r="G252" s="183"/>
      <c r="H252" s="58">
        <f t="shared" si="96"/>
        <v>0</v>
      </c>
      <c r="I252" s="109"/>
      <c r="J252" s="109"/>
      <c r="K252" s="109"/>
      <c r="L252" s="184"/>
      <c r="M252" s="132"/>
      <c r="N252" s="55" t="s">
        <v>148</v>
      </c>
      <c r="O252" s="411" t="s">
        <v>149</v>
      </c>
      <c r="P252" s="412"/>
      <c r="Q252" s="56" t="s">
        <v>52</v>
      </c>
      <c r="R252" s="58">
        <f t="shared" si="97"/>
        <v>0</v>
      </c>
      <c r="S252" s="183"/>
      <c r="T252" s="58">
        <f t="shared" si="98"/>
        <v>0</v>
      </c>
      <c r="U252" s="109"/>
      <c r="V252" s="109"/>
      <c r="W252" s="109"/>
      <c r="X252" s="184"/>
      <c r="Y252" s="188"/>
      <c r="Z252" s="169"/>
      <c r="AA252" s="111"/>
      <c r="AB252" s="111"/>
      <c r="AC252" s="111"/>
      <c r="AD252" s="111"/>
      <c r="AE252" s="119"/>
    </row>
    <row r="253" spans="2:34" ht="30.75" customHeight="1" x14ac:dyDescent="0.2">
      <c r="B253" s="55" t="s">
        <v>150</v>
      </c>
      <c r="C253" s="411" t="s">
        <v>151</v>
      </c>
      <c r="D253" s="412"/>
      <c r="E253" s="88" t="s">
        <v>52</v>
      </c>
      <c r="F253" s="58">
        <f t="shared" si="95"/>
        <v>0</v>
      </c>
      <c r="G253" s="183"/>
      <c r="H253" s="58">
        <f t="shared" si="96"/>
        <v>0</v>
      </c>
      <c r="I253" s="109"/>
      <c r="J253" s="109"/>
      <c r="K253" s="109"/>
      <c r="L253" s="184"/>
      <c r="M253" s="189"/>
      <c r="N253" s="55" t="s">
        <v>150</v>
      </c>
      <c r="O253" s="411" t="s">
        <v>151</v>
      </c>
      <c r="P253" s="412"/>
      <c r="Q253" s="88" t="s">
        <v>52</v>
      </c>
      <c r="R253" s="58">
        <f t="shared" si="97"/>
        <v>0</v>
      </c>
      <c r="S253" s="183"/>
      <c r="T253" s="58">
        <f t="shared" si="98"/>
        <v>0</v>
      </c>
      <c r="U253" s="109"/>
      <c r="V253" s="109"/>
      <c r="W253" s="109"/>
      <c r="X253" s="184"/>
      <c r="Y253" s="188"/>
      <c r="Z253" s="111"/>
      <c r="AA253" s="185"/>
      <c r="AB253" s="185"/>
      <c r="AC253" s="185"/>
      <c r="AD253" s="185"/>
      <c r="AE253" s="119"/>
    </row>
    <row r="254" spans="2:34" ht="34.5" customHeight="1" x14ac:dyDescent="0.2">
      <c r="B254" s="55" t="s">
        <v>152</v>
      </c>
      <c r="C254" s="411" t="s">
        <v>153</v>
      </c>
      <c r="D254" s="420"/>
      <c r="E254" s="56" t="s">
        <v>52</v>
      </c>
      <c r="F254" s="89">
        <f t="shared" ref="F254:L254" si="99">F255+F256+F257+F258</f>
        <v>0</v>
      </c>
      <c r="G254" s="89">
        <f t="shared" si="99"/>
        <v>0</v>
      </c>
      <c r="H254" s="89">
        <f t="shared" si="99"/>
        <v>0</v>
      </c>
      <c r="I254" s="89">
        <f t="shared" si="99"/>
        <v>0</v>
      </c>
      <c r="J254" s="89">
        <f t="shared" si="99"/>
        <v>0</v>
      </c>
      <c r="K254" s="89">
        <f t="shared" si="99"/>
        <v>0</v>
      </c>
      <c r="L254" s="89">
        <f t="shared" si="99"/>
        <v>0</v>
      </c>
      <c r="M254" s="132"/>
      <c r="N254" s="55" t="s">
        <v>152</v>
      </c>
      <c r="O254" s="411" t="s">
        <v>153</v>
      </c>
      <c r="P254" s="420"/>
      <c r="Q254" s="56" t="s">
        <v>52</v>
      </c>
      <c r="R254" s="89">
        <f t="shared" ref="R254:X254" si="100">R255+R256+R257+R258</f>
        <v>0</v>
      </c>
      <c r="S254" s="89">
        <f t="shared" si="100"/>
        <v>0</v>
      </c>
      <c r="T254" s="89">
        <f t="shared" si="100"/>
        <v>0</v>
      </c>
      <c r="U254" s="89">
        <f t="shared" si="100"/>
        <v>0</v>
      </c>
      <c r="V254" s="89">
        <f t="shared" si="100"/>
        <v>0</v>
      </c>
      <c r="W254" s="89">
        <f t="shared" si="100"/>
        <v>0</v>
      </c>
      <c r="X254" s="89">
        <f t="shared" si="100"/>
        <v>0</v>
      </c>
      <c r="Y254" s="188"/>
      <c r="Z254" s="185"/>
      <c r="AA254" s="190"/>
      <c r="AB254" s="191"/>
      <c r="AC254" s="191"/>
      <c r="AD254" s="191"/>
      <c r="AE254" s="119"/>
    </row>
    <row r="255" spans="2:34" ht="36.75" customHeight="1" x14ac:dyDescent="0.2">
      <c r="B255" s="192" t="s">
        <v>154</v>
      </c>
      <c r="C255" s="409" t="s">
        <v>241</v>
      </c>
      <c r="D255" s="410"/>
      <c r="E255" s="103" t="s">
        <v>52</v>
      </c>
      <c r="F255" s="193"/>
      <c r="G255" s="104"/>
      <c r="H255" s="194">
        <f>I255+J255+K255+L255</f>
        <v>0</v>
      </c>
      <c r="I255" s="153"/>
      <c r="J255" s="195"/>
      <c r="K255" s="196">
        <f>F255</f>
        <v>0</v>
      </c>
      <c r="L255" s="106"/>
      <c r="M255" s="132"/>
      <c r="N255" s="192" t="s">
        <v>154</v>
      </c>
      <c r="O255" s="409" t="s">
        <v>241</v>
      </c>
      <c r="P255" s="410"/>
      <c r="Q255" s="103" t="s">
        <v>52</v>
      </c>
      <c r="R255" s="193"/>
      <c r="S255" s="104"/>
      <c r="T255" s="194">
        <f>U255+V255+W255+X255</f>
        <v>0</v>
      </c>
      <c r="U255" s="153"/>
      <c r="V255" s="195"/>
      <c r="W255" s="196">
        <f>R255</f>
        <v>0</v>
      </c>
      <c r="X255" s="106"/>
      <c r="Y255" s="188"/>
      <c r="Z255" s="197"/>
      <c r="AA255" s="198"/>
      <c r="AB255" s="191"/>
      <c r="AC255" s="191"/>
      <c r="AD255" s="191"/>
      <c r="AE255" s="119"/>
    </row>
    <row r="256" spans="2:34" ht="42" customHeight="1" x14ac:dyDescent="0.2">
      <c r="B256" s="192" t="s">
        <v>155</v>
      </c>
      <c r="C256" s="409" t="s">
        <v>156</v>
      </c>
      <c r="D256" s="410"/>
      <c r="E256" s="103" t="s">
        <v>52</v>
      </c>
      <c r="F256" s="65">
        <f>H256-G256</f>
        <v>0</v>
      </c>
      <c r="G256" s="104"/>
      <c r="H256" s="194">
        <f>I256+J256+K256+L256</f>
        <v>0</v>
      </c>
      <c r="I256" s="153"/>
      <c r="J256" s="195"/>
      <c r="K256" s="153"/>
      <c r="L256" s="106"/>
      <c r="M256" s="132"/>
      <c r="N256" s="192" t="s">
        <v>155</v>
      </c>
      <c r="O256" s="409" t="s">
        <v>156</v>
      </c>
      <c r="P256" s="410"/>
      <c r="Q256" s="103" t="s">
        <v>52</v>
      </c>
      <c r="R256" s="65">
        <f>T256-S256</f>
        <v>0</v>
      </c>
      <c r="S256" s="104"/>
      <c r="T256" s="194">
        <f>U256+V256+W256+X256</f>
        <v>0</v>
      </c>
      <c r="U256" s="153"/>
      <c r="V256" s="195"/>
      <c r="W256" s="153"/>
      <c r="X256" s="106"/>
      <c r="Y256" s="188"/>
      <c r="Z256" s="197"/>
      <c r="AA256" s="199"/>
      <c r="AB256" s="191"/>
      <c r="AC256" s="191"/>
      <c r="AD256" s="191"/>
      <c r="AE256" s="119"/>
    </row>
    <row r="257" spans="2:34" ht="42" customHeight="1" x14ac:dyDescent="0.2">
      <c r="B257" s="192" t="s">
        <v>157</v>
      </c>
      <c r="C257" s="409" t="s">
        <v>156</v>
      </c>
      <c r="D257" s="410"/>
      <c r="E257" s="103"/>
      <c r="F257" s="65"/>
      <c r="G257" s="104"/>
      <c r="H257" s="194"/>
      <c r="I257" s="153"/>
      <c r="J257" s="195"/>
      <c r="K257" s="153"/>
      <c r="L257" s="106"/>
      <c r="M257" s="132"/>
      <c r="N257" s="192" t="s">
        <v>157</v>
      </c>
      <c r="O257" s="409" t="s">
        <v>156</v>
      </c>
      <c r="P257" s="410"/>
      <c r="Q257" s="103"/>
      <c r="R257" s="65"/>
      <c r="S257" s="104"/>
      <c r="T257" s="194"/>
      <c r="U257" s="153"/>
      <c r="V257" s="195"/>
      <c r="W257" s="153"/>
      <c r="X257" s="106"/>
      <c r="Y257" s="188"/>
      <c r="Z257" s="197"/>
      <c r="AA257" s="199"/>
      <c r="AB257" s="191"/>
      <c r="AC257" s="191"/>
      <c r="AD257" s="191"/>
      <c r="AE257" s="119"/>
    </row>
    <row r="258" spans="2:34" ht="16.5" customHeight="1" x14ac:dyDescent="0.2">
      <c r="B258" s="192" t="s">
        <v>158</v>
      </c>
      <c r="C258" s="409" t="s">
        <v>156</v>
      </c>
      <c r="D258" s="410"/>
      <c r="E258" s="103" t="s">
        <v>52</v>
      </c>
      <c r="F258" s="65">
        <f>H258-G258</f>
        <v>0</v>
      </c>
      <c r="G258" s="104"/>
      <c r="H258" s="194">
        <f>I258+J258+K258+L258</f>
        <v>0</v>
      </c>
      <c r="I258" s="153"/>
      <c r="J258" s="195"/>
      <c r="K258" s="153"/>
      <c r="L258" s="106"/>
      <c r="M258" s="132"/>
      <c r="N258" s="192" t="s">
        <v>158</v>
      </c>
      <c r="O258" s="409" t="s">
        <v>156</v>
      </c>
      <c r="P258" s="410"/>
      <c r="Q258" s="103" t="s">
        <v>52</v>
      </c>
      <c r="R258" s="65">
        <f>T258-S258</f>
        <v>0</v>
      </c>
      <c r="S258" s="104"/>
      <c r="T258" s="194">
        <f>U258+V258+W258+X258</f>
        <v>0</v>
      </c>
      <c r="U258" s="153"/>
      <c r="V258" s="195"/>
      <c r="W258" s="153"/>
      <c r="X258" s="106"/>
      <c r="Y258" s="188"/>
      <c r="Z258" s="200"/>
      <c r="AA258" s="199"/>
      <c r="AB258" s="191"/>
      <c r="AC258" s="191"/>
      <c r="AD258" s="191"/>
      <c r="AE258" s="119"/>
    </row>
    <row r="259" spans="2:34" ht="35.25" customHeight="1" x14ac:dyDescent="0.2">
      <c r="B259" s="55" t="s">
        <v>159</v>
      </c>
      <c r="C259" s="411" t="s">
        <v>160</v>
      </c>
      <c r="D259" s="412"/>
      <c r="E259" s="56" t="s">
        <v>52</v>
      </c>
      <c r="F259" s="58">
        <f>H259-G259</f>
        <v>0</v>
      </c>
      <c r="G259" s="183"/>
      <c r="H259" s="58">
        <f>I259+J259+K259+L259</f>
        <v>0</v>
      </c>
      <c r="I259" s="109"/>
      <c r="J259" s="201"/>
      <c r="K259" s="109"/>
      <c r="L259" s="202"/>
      <c r="M259" s="132"/>
      <c r="N259" s="55" t="s">
        <v>159</v>
      </c>
      <c r="O259" s="411" t="s">
        <v>160</v>
      </c>
      <c r="P259" s="412"/>
      <c r="Q259" s="56" t="s">
        <v>52</v>
      </c>
      <c r="R259" s="58">
        <f>T259-S259</f>
        <v>0</v>
      </c>
      <c r="S259" s="183"/>
      <c r="T259" s="58">
        <f>U259+V259+W259+X259</f>
        <v>0</v>
      </c>
      <c r="U259" s="109"/>
      <c r="V259" s="201"/>
      <c r="W259" s="109"/>
      <c r="X259" s="202"/>
      <c r="Y259" s="188"/>
      <c r="Z259" s="200"/>
      <c r="AA259" s="199"/>
      <c r="AB259" s="191"/>
      <c r="AC259" s="191"/>
      <c r="AD259" s="191"/>
      <c r="AE259" s="119"/>
    </row>
    <row r="260" spans="2:34" s="209" customFormat="1" ht="35.25" customHeight="1" x14ac:dyDescent="0.3">
      <c r="B260" s="203" t="s">
        <v>161</v>
      </c>
      <c r="C260" s="416" t="s">
        <v>162</v>
      </c>
      <c r="D260" s="417"/>
      <c r="E260" s="56" t="s">
        <v>52</v>
      </c>
      <c r="F260" s="58">
        <f>H260-G260</f>
        <v>0</v>
      </c>
      <c r="G260" s="204"/>
      <c r="H260" s="58">
        <f>I260+J260+K260+L260</f>
        <v>0</v>
      </c>
      <c r="I260" s="204"/>
      <c r="J260" s="205"/>
      <c r="K260" s="206"/>
      <c r="L260" s="207"/>
      <c r="M260" s="132"/>
      <c r="N260" s="203" t="s">
        <v>161</v>
      </c>
      <c r="O260" s="416" t="s">
        <v>162</v>
      </c>
      <c r="P260" s="417"/>
      <c r="Q260" s="56" t="s">
        <v>52</v>
      </c>
      <c r="R260" s="58">
        <f>T260-S260</f>
        <v>0</v>
      </c>
      <c r="S260" s="204"/>
      <c r="T260" s="58">
        <f>U260+V260+W260+X260</f>
        <v>0</v>
      </c>
      <c r="U260" s="204"/>
      <c r="V260" s="205"/>
      <c r="W260" s="206"/>
      <c r="X260" s="207"/>
      <c r="Y260" s="208"/>
      <c r="Z260" s="200"/>
      <c r="AA260" s="191"/>
      <c r="AB260" s="191"/>
      <c r="AC260" s="191"/>
      <c r="AD260" s="191"/>
      <c r="AE260" s="111"/>
      <c r="AF260" s="36"/>
      <c r="AG260" s="36"/>
      <c r="AH260" s="36"/>
    </row>
    <row r="261" spans="2:34" s="209" customFormat="1" ht="35.25" customHeight="1" x14ac:dyDescent="0.2">
      <c r="B261" s="210" t="s">
        <v>163</v>
      </c>
      <c r="C261" s="418" t="s">
        <v>164</v>
      </c>
      <c r="D261" s="211" t="s">
        <v>165</v>
      </c>
      <c r="E261" s="212" t="s">
        <v>52</v>
      </c>
      <c r="F261" s="213">
        <f>H261-G261</f>
        <v>0</v>
      </c>
      <c r="G261" s="213"/>
      <c r="H261" s="214">
        <f>H217-H232</f>
        <v>0</v>
      </c>
      <c r="I261" s="213"/>
      <c r="J261" s="213"/>
      <c r="K261" s="214"/>
      <c r="L261" s="215"/>
      <c r="M261" s="132"/>
      <c r="N261" s="210" t="s">
        <v>163</v>
      </c>
      <c r="O261" s="418" t="s">
        <v>164</v>
      </c>
      <c r="P261" s="211" t="s">
        <v>165</v>
      </c>
      <c r="Q261" s="212" t="s">
        <v>52</v>
      </c>
      <c r="R261" s="213">
        <f>T261-S261</f>
        <v>0</v>
      </c>
      <c r="S261" s="213"/>
      <c r="T261" s="214">
        <f>T217-T232</f>
        <v>0</v>
      </c>
      <c r="U261" s="213"/>
      <c r="V261" s="213"/>
      <c r="W261" s="214"/>
      <c r="X261" s="215"/>
      <c r="Y261" s="208"/>
      <c r="Z261" s="197"/>
      <c r="AA261" s="191"/>
      <c r="AB261" s="191"/>
      <c r="AC261" s="191"/>
      <c r="AD261" s="191"/>
      <c r="AE261" s="111"/>
      <c r="AF261" s="36"/>
      <c r="AG261" s="36"/>
      <c r="AH261" s="36"/>
    </row>
    <row r="262" spans="2:34" s="209" customFormat="1" ht="35.25" customHeight="1" x14ac:dyDescent="0.2">
      <c r="B262" s="210" t="s">
        <v>166</v>
      </c>
      <c r="C262" s="419"/>
      <c r="D262" s="211" t="s">
        <v>167</v>
      </c>
      <c r="E262" s="212" t="s">
        <v>168</v>
      </c>
      <c r="F262" s="213" t="e">
        <f>H262-G262</f>
        <v>#DIV/0!</v>
      </c>
      <c r="G262" s="216"/>
      <c r="H262" s="216" t="e">
        <f>H261/H217*100</f>
        <v>#DIV/0!</v>
      </c>
      <c r="I262" s="216"/>
      <c r="J262" s="216"/>
      <c r="K262" s="216"/>
      <c r="L262" s="217"/>
      <c r="M262" s="132"/>
      <c r="N262" s="210" t="s">
        <v>166</v>
      </c>
      <c r="O262" s="419"/>
      <c r="P262" s="211" t="s">
        <v>167</v>
      </c>
      <c r="Q262" s="212" t="s">
        <v>168</v>
      </c>
      <c r="R262" s="213" t="e">
        <f>T262-S262</f>
        <v>#DIV/0!</v>
      </c>
      <c r="S262" s="216"/>
      <c r="T262" s="216" t="e">
        <f>T261/T217*100</f>
        <v>#DIV/0!</v>
      </c>
      <c r="U262" s="216"/>
      <c r="V262" s="216"/>
      <c r="W262" s="216"/>
      <c r="X262" s="217"/>
      <c r="Y262" s="208"/>
      <c r="Z262" s="218"/>
      <c r="AA262" s="219"/>
      <c r="AB262" s="219"/>
      <c r="AC262" s="219"/>
      <c r="AD262" s="219"/>
      <c r="AE262" s="220"/>
      <c r="AF262" s="221"/>
      <c r="AG262" s="221"/>
      <c r="AH262" s="221"/>
    </row>
    <row r="263" spans="2:34" s="209" customFormat="1" ht="35.25" customHeight="1" thickBot="1" x14ac:dyDescent="0.25">
      <c r="B263" s="222" t="s">
        <v>169</v>
      </c>
      <c r="C263" s="426" t="s">
        <v>170</v>
      </c>
      <c r="D263" s="427"/>
      <c r="E263" s="223" t="s">
        <v>52</v>
      </c>
      <c r="F263" s="224">
        <f>F232</f>
        <v>0</v>
      </c>
      <c r="G263" s="225"/>
      <c r="H263" s="226">
        <f>F263</f>
        <v>0</v>
      </c>
      <c r="I263" s="225"/>
      <c r="J263" s="225"/>
      <c r="K263" s="224">
        <f>K232</f>
        <v>0</v>
      </c>
      <c r="L263" s="227">
        <f>L232</f>
        <v>0</v>
      </c>
      <c r="M263" s="132"/>
      <c r="N263" s="222" t="s">
        <v>169</v>
      </c>
      <c r="O263" s="426" t="s">
        <v>170</v>
      </c>
      <c r="P263" s="427"/>
      <c r="Q263" s="223" t="s">
        <v>52</v>
      </c>
      <c r="R263" s="224">
        <f>R232</f>
        <v>0</v>
      </c>
      <c r="S263" s="225"/>
      <c r="T263" s="226">
        <f>R263</f>
        <v>0</v>
      </c>
      <c r="U263" s="225"/>
      <c r="V263" s="225"/>
      <c r="W263" s="224">
        <f>W232</f>
        <v>0</v>
      </c>
      <c r="X263" s="227">
        <f>X232</f>
        <v>0</v>
      </c>
      <c r="Y263" s="208"/>
      <c r="Z263" s="218"/>
      <c r="AA263" s="219"/>
      <c r="AB263" s="219"/>
      <c r="AC263" s="219"/>
      <c r="AD263" s="219"/>
      <c r="AE263" s="220"/>
      <c r="AF263" s="221"/>
      <c r="AG263" s="221"/>
      <c r="AH263" s="221"/>
    </row>
    <row r="264" spans="2:34" ht="27" thickBot="1" x14ac:dyDescent="0.45">
      <c r="B264" s="423" t="s">
        <v>171</v>
      </c>
      <c r="C264" s="424"/>
      <c r="D264" s="424"/>
      <c r="E264" s="424"/>
      <c r="F264" s="424"/>
      <c r="G264" s="425"/>
      <c r="H264" s="228"/>
      <c r="I264" s="228"/>
      <c r="J264" s="228"/>
      <c r="K264" s="228"/>
      <c r="L264" s="229"/>
      <c r="N264" s="423" t="s">
        <v>171</v>
      </c>
      <c r="O264" s="424"/>
      <c r="P264" s="424"/>
      <c r="Q264" s="424"/>
      <c r="R264" s="424"/>
      <c r="S264" s="425"/>
      <c r="T264" s="228"/>
      <c r="U264" s="228"/>
      <c r="V264" s="228"/>
      <c r="W264" s="228"/>
      <c r="X264" s="229"/>
      <c r="Y264" s="188"/>
      <c r="Z264" s="218"/>
      <c r="AA264" s="219"/>
      <c r="AB264" s="219"/>
      <c r="AC264" s="219"/>
      <c r="AD264" s="219"/>
      <c r="AE264" s="220"/>
      <c r="AF264" s="209"/>
      <c r="AG264" s="209"/>
      <c r="AH264" s="209"/>
    </row>
    <row r="265" spans="2:34" ht="32.25" customHeight="1" thickBot="1" x14ac:dyDescent="0.3">
      <c r="B265" s="230" t="s">
        <v>172</v>
      </c>
      <c r="C265" s="430" t="s">
        <v>173</v>
      </c>
      <c r="D265" s="431"/>
      <c r="E265" s="231" t="s">
        <v>174</v>
      </c>
      <c r="F265" s="232" t="s">
        <v>175</v>
      </c>
      <c r="G265" s="233" t="s">
        <v>176</v>
      </c>
      <c r="H265" s="119"/>
      <c r="I265" s="119"/>
      <c r="J265" s="119"/>
      <c r="K265" s="119"/>
      <c r="L265" s="234"/>
      <c r="N265" s="230" t="s">
        <v>172</v>
      </c>
      <c r="O265" s="430" t="s">
        <v>173</v>
      </c>
      <c r="P265" s="431"/>
      <c r="Q265" s="231" t="s">
        <v>174</v>
      </c>
      <c r="R265" s="232" t="s">
        <v>175</v>
      </c>
      <c r="S265" s="233" t="s">
        <v>176</v>
      </c>
      <c r="T265" s="119"/>
      <c r="U265" s="119"/>
      <c r="V265" s="119"/>
      <c r="W265" s="119"/>
      <c r="X265" s="234"/>
      <c r="Y265" s="188"/>
      <c r="Z265" s="218"/>
      <c r="AA265" s="219"/>
      <c r="AB265" s="219"/>
      <c r="AC265" s="219"/>
      <c r="AD265" s="219"/>
      <c r="AE265" s="220"/>
      <c r="AF265" s="209"/>
      <c r="AG265" s="209"/>
      <c r="AH265" s="209"/>
    </row>
    <row r="266" spans="2:34" ht="36" customHeight="1" x14ac:dyDescent="0.25">
      <c r="B266" s="235">
        <v>1</v>
      </c>
      <c r="C266" s="432" t="s">
        <v>177</v>
      </c>
      <c r="D266" s="433"/>
      <c r="E266" s="236" t="s">
        <v>178</v>
      </c>
      <c r="F266" s="237"/>
      <c r="G266" s="238"/>
      <c r="L266" s="239"/>
      <c r="N266" s="235">
        <v>1</v>
      </c>
      <c r="O266" s="432" t="s">
        <v>177</v>
      </c>
      <c r="P266" s="433"/>
      <c r="Q266" s="236" t="s">
        <v>178</v>
      </c>
      <c r="R266" s="237"/>
      <c r="S266" s="238"/>
      <c r="X266" s="239"/>
      <c r="Y266" s="240"/>
      <c r="Z266" s="197"/>
      <c r="AA266" s="191"/>
      <c r="AB266" s="191"/>
      <c r="AC266" s="191"/>
      <c r="AD266" s="191"/>
      <c r="AE266" s="111"/>
    </row>
    <row r="267" spans="2:34" ht="33.75" customHeight="1" x14ac:dyDescent="0.25">
      <c r="B267" s="241">
        <v>2</v>
      </c>
      <c r="C267" s="391" t="s">
        <v>179</v>
      </c>
      <c r="D267" s="434"/>
      <c r="E267" s="242"/>
      <c r="F267" s="243"/>
      <c r="G267" s="244"/>
      <c r="L267" s="245"/>
      <c r="N267" s="241">
        <v>2</v>
      </c>
      <c r="O267" s="391" t="s">
        <v>179</v>
      </c>
      <c r="P267" s="434"/>
      <c r="Q267" s="242"/>
      <c r="R267" s="243"/>
      <c r="S267" s="244"/>
      <c r="X267" s="245"/>
      <c r="Y267" s="246"/>
      <c r="Z267" s="197"/>
      <c r="AA267" s="247"/>
      <c r="AB267" s="247"/>
      <c r="AC267" s="247"/>
      <c r="AD267" s="247"/>
      <c r="AE267" s="111"/>
    </row>
    <row r="268" spans="2:34" ht="34.5" customHeight="1" x14ac:dyDescent="0.25">
      <c r="B268" s="241">
        <v>3</v>
      </c>
      <c r="C268" s="421" t="s">
        <v>180</v>
      </c>
      <c r="D268" s="422"/>
      <c r="E268" s="248" t="s">
        <v>181</v>
      </c>
      <c r="F268" s="249"/>
      <c r="G268" s="250"/>
      <c r="L268" s="251"/>
      <c r="N268" s="241">
        <v>3</v>
      </c>
      <c r="O268" s="421" t="s">
        <v>180</v>
      </c>
      <c r="P268" s="422"/>
      <c r="Q268" s="248" t="s">
        <v>181</v>
      </c>
      <c r="R268" s="249"/>
      <c r="S268" s="250"/>
      <c r="X268" s="251"/>
      <c r="Y268" s="252"/>
      <c r="Z268" s="253"/>
      <c r="AA268" s="239"/>
      <c r="AB268" s="239"/>
      <c r="AC268" s="239"/>
      <c r="AD268" s="111"/>
      <c r="AE268" s="111"/>
    </row>
    <row r="269" spans="2:34" ht="36" customHeight="1" x14ac:dyDescent="0.25">
      <c r="B269" s="241">
        <v>4</v>
      </c>
      <c r="C269" s="391" t="s">
        <v>182</v>
      </c>
      <c r="D269" s="392"/>
      <c r="E269" s="242" t="s">
        <v>181</v>
      </c>
      <c r="F269" s="254" t="s">
        <v>183</v>
      </c>
      <c r="G269" s="255">
        <f>G266*G267*G268</f>
        <v>0</v>
      </c>
      <c r="L269" s="229"/>
      <c r="N269" s="241">
        <v>4</v>
      </c>
      <c r="O269" s="391" t="s">
        <v>182</v>
      </c>
      <c r="P269" s="392"/>
      <c r="Q269" s="242" t="s">
        <v>181</v>
      </c>
      <c r="R269" s="254" t="s">
        <v>183</v>
      </c>
      <c r="S269" s="255">
        <f>S266*S267*S268</f>
        <v>0</v>
      </c>
      <c r="X269" s="229"/>
      <c r="Y269" s="256"/>
      <c r="Z269" s="239"/>
      <c r="AA269" s="257"/>
      <c r="AB269" s="258"/>
      <c r="AC269" s="259"/>
      <c r="AD269" s="119"/>
      <c r="AE269" s="119"/>
    </row>
    <row r="270" spans="2:34" ht="33.75" customHeight="1" x14ac:dyDescent="0.25">
      <c r="B270" s="241">
        <v>5</v>
      </c>
      <c r="C270" s="391" t="s">
        <v>184</v>
      </c>
      <c r="D270" s="392"/>
      <c r="E270" s="242" t="s">
        <v>185</v>
      </c>
      <c r="F270" s="243"/>
      <c r="G270" s="260"/>
      <c r="L270" s="251"/>
      <c r="N270" s="241">
        <v>5</v>
      </c>
      <c r="O270" s="391" t="s">
        <v>184</v>
      </c>
      <c r="P270" s="392"/>
      <c r="Q270" s="242" t="s">
        <v>185</v>
      </c>
      <c r="R270" s="243"/>
      <c r="S270" s="260"/>
      <c r="X270" s="251"/>
      <c r="Y270" s="256"/>
      <c r="Z270" s="246"/>
      <c r="AA270" s="261"/>
      <c r="AB270" s="262"/>
      <c r="AC270" s="263"/>
      <c r="AD270" s="119"/>
      <c r="AE270" s="119"/>
    </row>
    <row r="271" spans="2:34" ht="36" customHeight="1" x14ac:dyDescent="0.25">
      <c r="B271" s="241">
        <v>6</v>
      </c>
      <c r="C271" s="391" t="s">
        <v>186</v>
      </c>
      <c r="D271" s="392"/>
      <c r="E271" s="242" t="s">
        <v>187</v>
      </c>
      <c r="F271" s="243"/>
      <c r="G271" s="264">
        <v>5.0999999999999997E-2</v>
      </c>
      <c r="L271" s="265"/>
      <c r="N271" s="241">
        <v>6</v>
      </c>
      <c r="O271" s="391" t="s">
        <v>186</v>
      </c>
      <c r="P271" s="392"/>
      <c r="Q271" s="242" t="s">
        <v>187</v>
      </c>
      <c r="R271" s="243"/>
      <c r="S271" s="264">
        <v>5.0999999999999997E-2</v>
      </c>
      <c r="X271" s="265"/>
      <c r="Y271" s="266"/>
      <c r="Z271" s="252"/>
      <c r="AA271" s="261"/>
      <c r="AB271" s="262"/>
      <c r="AC271" s="263"/>
      <c r="AD271" s="119"/>
      <c r="AE271" s="119"/>
    </row>
    <row r="272" spans="2:34" ht="30.75" customHeight="1" x14ac:dyDescent="0.25">
      <c r="B272" s="241">
        <v>7</v>
      </c>
      <c r="C272" s="391" t="s">
        <v>188</v>
      </c>
      <c r="D272" s="392"/>
      <c r="E272" s="242" t="s">
        <v>112</v>
      </c>
      <c r="F272" s="254" t="s">
        <v>189</v>
      </c>
      <c r="G272" s="267">
        <f>G270*G271</f>
        <v>0</v>
      </c>
      <c r="L272" s="266"/>
      <c r="N272" s="241">
        <v>7</v>
      </c>
      <c r="O272" s="391" t="s">
        <v>188</v>
      </c>
      <c r="P272" s="392"/>
      <c r="Q272" s="242" t="s">
        <v>112</v>
      </c>
      <c r="R272" s="254" t="s">
        <v>189</v>
      </c>
      <c r="S272" s="267">
        <f>S270*S271</f>
        <v>0</v>
      </c>
      <c r="X272" s="266"/>
      <c r="Y272" s="266"/>
      <c r="Z272" s="239"/>
      <c r="AA272" s="261"/>
      <c r="AB272" s="262"/>
      <c r="AC272" s="263"/>
      <c r="AD272" s="119"/>
      <c r="AE272" s="119"/>
    </row>
    <row r="273" spans="2:33" ht="15.75" customHeight="1" x14ac:dyDescent="0.25">
      <c r="B273" s="241">
        <v>8</v>
      </c>
      <c r="C273" s="391" t="s">
        <v>190</v>
      </c>
      <c r="D273" s="392"/>
      <c r="E273" s="242" t="s">
        <v>112</v>
      </c>
      <c r="F273" s="254" t="s">
        <v>191</v>
      </c>
      <c r="G273" s="268">
        <f>G269+G272</f>
        <v>0</v>
      </c>
      <c r="L273" s="269"/>
      <c r="N273" s="241">
        <v>8</v>
      </c>
      <c r="O273" s="391" t="s">
        <v>190</v>
      </c>
      <c r="P273" s="392"/>
      <c r="Q273" s="242" t="s">
        <v>112</v>
      </c>
      <c r="R273" s="254" t="s">
        <v>191</v>
      </c>
      <c r="S273" s="268">
        <f>S269+S272</f>
        <v>0</v>
      </c>
      <c r="X273" s="269"/>
      <c r="Y273" s="269"/>
      <c r="Z273" s="239"/>
      <c r="AA273" s="265"/>
      <c r="AB273" s="270"/>
      <c r="AC273" s="271"/>
      <c r="AD273" s="271"/>
      <c r="AE273" s="266"/>
    </row>
    <row r="274" spans="2:33" ht="18" customHeight="1" x14ac:dyDescent="0.25">
      <c r="B274" s="241">
        <v>9</v>
      </c>
      <c r="C274" s="391" t="s">
        <v>192</v>
      </c>
      <c r="D274" s="392"/>
      <c r="E274" s="242" t="s">
        <v>112</v>
      </c>
      <c r="F274" s="254" t="s">
        <v>193</v>
      </c>
      <c r="G274" s="268">
        <f>G273*0.18</f>
        <v>0</v>
      </c>
      <c r="L274" s="269"/>
      <c r="N274" s="241">
        <v>9</v>
      </c>
      <c r="O274" s="391" t="s">
        <v>192</v>
      </c>
      <c r="P274" s="392"/>
      <c r="Q274" s="242" t="s">
        <v>112</v>
      </c>
      <c r="R274" s="254" t="s">
        <v>193</v>
      </c>
      <c r="S274" s="268">
        <f>S273*0.18</f>
        <v>0</v>
      </c>
      <c r="X274" s="269"/>
      <c r="Y274" s="269"/>
      <c r="Z274" s="265"/>
      <c r="AA274" s="266"/>
      <c r="AB274" s="272"/>
      <c r="AC274" s="272"/>
      <c r="AD274" s="272"/>
      <c r="AE274" s="266"/>
    </row>
    <row r="275" spans="2:33" ht="18" customHeight="1" thickBot="1" x14ac:dyDescent="0.3">
      <c r="B275" s="273">
        <v>10</v>
      </c>
      <c r="C275" s="393" t="s">
        <v>194</v>
      </c>
      <c r="D275" s="394"/>
      <c r="E275" s="274" t="s">
        <v>112</v>
      </c>
      <c r="F275" s="275" t="s">
        <v>195</v>
      </c>
      <c r="G275" s="276">
        <f>G273+G274</f>
        <v>0</v>
      </c>
      <c r="L275" s="269"/>
      <c r="N275" s="273">
        <v>10</v>
      </c>
      <c r="O275" s="393" t="s">
        <v>194</v>
      </c>
      <c r="P275" s="394"/>
      <c r="Q275" s="274" t="s">
        <v>112</v>
      </c>
      <c r="R275" s="275" t="s">
        <v>195</v>
      </c>
      <c r="S275" s="276">
        <f>S273+S274</f>
        <v>0</v>
      </c>
      <c r="X275" s="269"/>
      <c r="Y275" s="269"/>
      <c r="Z275" s="266"/>
      <c r="AA275" s="266"/>
      <c r="AB275" s="277"/>
      <c r="AC275" s="277"/>
      <c r="AD275" s="277"/>
      <c r="AE275" s="272"/>
    </row>
    <row r="276" spans="2:33" ht="13.5" thickBot="1" x14ac:dyDescent="0.25">
      <c r="L276" s="36"/>
    </row>
    <row r="277" spans="2:33" ht="19.5" customHeight="1" thickBot="1" x14ac:dyDescent="0.35">
      <c r="B277" s="406" t="s">
        <v>207</v>
      </c>
      <c r="C277" s="407"/>
      <c r="D277" s="407"/>
      <c r="E277" s="407"/>
      <c r="F277" s="407"/>
      <c r="G277" s="407"/>
      <c r="H277" s="407"/>
      <c r="I277" s="407"/>
      <c r="J277" s="407"/>
      <c r="K277" s="407"/>
      <c r="L277" s="408"/>
      <c r="N277" s="406" t="s">
        <v>207</v>
      </c>
      <c r="O277" s="407"/>
      <c r="P277" s="407"/>
      <c r="Q277" s="407"/>
      <c r="R277" s="407"/>
      <c r="S277" s="407"/>
      <c r="T277" s="407"/>
      <c r="U277" s="407"/>
      <c r="V277" s="407"/>
      <c r="W277" s="407"/>
      <c r="X277" s="408"/>
      <c r="Z277" s="395" t="s">
        <v>208</v>
      </c>
      <c r="AA277" s="396"/>
      <c r="AB277" s="396"/>
      <c r="AC277" s="396"/>
      <c r="AD277" s="396"/>
      <c r="AE277" s="396"/>
      <c r="AF277" s="396"/>
      <c r="AG277"/>
    </row>
    <row r="278" spans="2:33" ht="19.5" customHeight="1" thickBot="1" x14ac:dyDescent="0.35">
      <c r="B278" s="397" t="s">
        <v>38</v>
      </c>
      <c r="C278" s="399" t="s">
        <v>39</v>
      </c>
      <c r="D278" s="400"/>
      <c r="E278" s="403" t="s">
        <v>40</v>
      </c>
      <c r="F278" s="381" t="s">
        <v>41</v>
      </c>
      <c r="G278" s="382"/>
      <c r="H278" s="382"/>
      <c r="I278" s="382"/>
      <c r="J278" s="382"/>
      <c r="K278" s="382"/>
      <c r="L278" s="383"/>
      <c r="M278" s="38"/>
      <c r="N278" s="397" t="s">
        <v>38</v>
      </c>
      <c r="O278" s="399" t="s">
        <v>39</v>
      </c>
      <c r="P278" s="400"/>
      <c r="Q278" s="403" t="s">
        <v>40</v>
      </c>
      <c r="R278" s="381" t="s">
        <v>41</v>
      </c>
      <c r="S278" s="382"/>
      <c r="T278" s="382"/>
      <c r="U278" s="382"/>
      <c r="V278" s="382"/>
      <c r="W278" s="382"/>
      <c r="X278" s="383"/>
      <c r="Y278" s="39"/>
      <c r="Z278" s="405" t="s">
        <v>42</v>
      </c>
      <c r="AA278" s="405"/>
      <c r="AB278" s="405"/>
      <c r="AC278" s="405"/>
      <c r="AD278" s="405"/>
      <c r="AE278" s="405"/>
      <c r="AF278" s="405"/>
      <c r="AG278"/>
    </row>
    <row r="279" spans="2:33" ht="48" customHeight="1" thickBot="1" x14ac:dyDescent="0.35">
      <c r="B279" s="398"/>
      <c r="C279" s="401"/>
      <c r="D279" s="402"/>
      <c r="E279" s="404"/>
      <c r="F279" s="40" t="s">
        <v>43</v>
      </c>
      <c r="G279" s="40" t="s">
        <v>44</v>
      </c>
      <c r="H279" s="41" t="s">
        <v>45</v>
      </c>
      <c r="I279" s="41" t="s">
        <v>46</v>
      </c>
      <c r="J279" s="41" t="s">
        <v>47</v>
      </c>
      <c r="K279" s="41" t="s">
        <v>48</v>
      </c>
      <c r="L279" s="42" t="s">
        <v>49</v>
      </c>
      <c r="M279" s="38"/>
      <c r="N279" s="398"/>
      <c r="O279" s="401"/>
      <c r="P279" s="402"/>
      <c r="Q279" s="404"/>
      <c r="R279" s="40" t="s">
        <v>43</v>
      </c>
      <c r="S279" s="40" t="s">
        <v>44</v>
      </c>
      <c r="T279" s="41" t="s">
        <v>45</v>
      </c>
      <c r="U279" s="41" t="s">
        <v>46</v>
      </c>
      <c r="V279" s="41" t="s">
        <v>47</v>
      </c>
      <c r="W279" s="41" t="s">
        <v>48</v>
      </c>
      <c r="X279" s="42" t="s">
        <v>49</v>
      </c>
      <c r="Y279" s="39"/>
      <c r="Z279" s="405" t="s">
        <v>209</v>
      </c>
      <c r="AA279" s="405"/>
      <c r="AB279" s="405"/>
      <c r="AC279" s="405"/>
      <c r="AD279" s="405"/>
      <c r="AE279" s="405"/>
      <c r="AF279" s="405"/>
      <c r="AG279"/>
    </row>
    <row r="280" spans="2:33" ht="19.5" customHeight="1" x14ac:dyDescent="0.3">
      <c r="B280" s="37">
        <v>1</v>
      </c>
      <c r="C280" s="379">
        <v>2</v>
      </c>
      <c r="D280" s="380"/>
      <c r="E280" s="43">
        <v>3</v>
      </c>
      <c r="F280" s="44">
        <v>4</v>
      </c>
      <c r="G280" s="44">
        <v>5</v>
      </c>
      <c r="H280" s="45">
        <v>6</v>
      </c>
      <c r="I280" s="45">
        <v>7</v>
      </c>
      <c r="J280" s="45">
        <v>8</v>
      </c>
      <c r="K280" s="45">
        <v>9</v>
      </c>
      <c r="L280" s="46">
        <v>10</v>
      </c>
      <c r="M280" s="38"/>
      <c r="N280" s="37">
        <v>1</v>
      </c>
      <c r="O280" s="379">
        <v>2</v>
      </c>
      <c r="P280" s="380"/>
      <c r="Q280" s="43">
        <v>3</v>
      </c>
      <c r="R280" s="44">
        <v>4</v>
      </c>
      <c r="S280" s="44">
        <v>5</v>
      </c>
      <c r="T280" s="45">
        <v>6</v>
      </c>
      <c r="U280" s="45">
        <v>7</v>
      </c>
      <c r="V280" s="45">
        <v>8</v>
      </c>
      <c r="W280" s="45">
        <v>9</v>
      </c>
      <c r="X280" s="46">
        <v>10</v>
      </c>
      <c r="Y280" s="39"/>
      <c r="Z280" s="47"/>
      <c r="AA280"/>
      <c r="AB280"/>
      <c r="AC280"/>
      <c r="AD280"/>
      <c r="AE280"/>
      <c r="AF280"/>
      <c r="AG280" s="48"/>
    </row>
    <row r="281" spans="2:33" ht="48.75" customHeight="1" x14ac:dyDescent="0.3">
      <c r="B281" s="49">
        <v>1</v>
      </c>
      <c r="C281" s="387" t="s">
        <v>51</v>
      </c>
      <c r="D281" s="388"/>
      <c r="E281" s="50" t="s">
        <v>52</v>
      </c>
      <c r="F281" s="51">
        <f>F282+F286+F289+F293</f>
        <v>0</v>
      </c>
      <c r="G281" s="51">
        <f>G282+G286+G289+G293</f>
        <v>0</v>
      </c>
      <c r="H281" s="52">
        <f>I281+J281+K281+L281</f>
        <v>0</v>
      </c>
      <c r="I281" s="51">
        <f>I282+I286+I289+I293</f>
        <v>0</v>
      </c>
      <c r="J281" s="51">
        <f>J282+J286+J289+J293</f>
        <v>0</v>
      </c>
      <c r="K281" s="51">
        <f>K282+K286+K289+K293</f>
        <v>0</v>
      </c>
      <c r="L281" s="53">
        <f>L282+L286+L289+L293</f>
        <v>0</v>
      </c>
      <c r="M281" s="38"/>
      <c r="N281" s="49">
        <v>1</v>
      </c>
      <c r="O281" s="387" t="s">
        <v>51</v>
      </c>
      <c r="P281" s="388"/>
      <c r="Q281" s="50" t="s">
        <v>52</v>
      </c>
      <c r="R281" s="51">
        <f>R282+R286+R289+R293</f>
        <v>0</v>
      </c>
      <c r="S281" s="51">
        <f>S282+S286+S289+S293</f>
        <v>0</v>
      </c>
      <c r="T281" s="52">
        <f>U281+V281+W281+X281</f>
        <v>0</v>
      </c>
      <c r="U281" s="51">
        <f>U282+U286+U289+U293</f>
        <v>0</v>
      </c>
      <c r="V281" s="51">
        <f>V282+V286+V289+V293</f>
        <v>0</v>
      </c>
      <c r="W281" s="51">
        <f>W282+W286+W289+W293</f>
        <v>0</v>
      </c>
      <c r="X281" s="53">
        <f>X282+X286+X289+X293</f>
        <v>0</v>
      </c>
      <c r="Y281" s="39"/>
      <c r="Z281" s="54" t="s">
        <v>53</v>
      </c>
      <c r="AA281"/>
      <c r="AB281"/>
      <c r="AC281"/>
      <c r="AD281"/>
      <c r="AF281" s="54" t="s">
        <v>210</v>
      </c>
      <c r="AG281"/>
    </row>
    <row r="282" spans="2:33" ht="46.5" customHeight="1" x14ac:dyDescent="0.3">
      <c r="B282" s="55" t="s">
        <v>55</v>
      </c>
      <c r="C282" s="385" t="s">
        <v>56</v>
      </c>
      <c r="D282" s="386"/>
      <c r="E282" s="56" t="s">
        <v>52</v>
      </c>
      <c r="F282" s="57">
        <f t="shared" ref="F282:L282" si="101">F283+F284+F285</f>
        <v>0</v>
      </c>
      <c r="G282" s="57">
        <f t="shared" si="101"/>
        <v>0</v>
      </c>
      <c r="H282" s="58">
        <f t="shared" si="101"/>
        <v>0</v>
      </c>
      <c r="I282" s="57">
        <f t="shared" si="101"/>
        <v>0</v>
      </c>
      <c r="J282" s="57">
        <f t="shared" si="101"/>
        <v>0</v>
      </c>
      <c r="K282" s="57">
        <f t="shared" si="101"/>
        <v>0</v>
      </c>
      <c r="L282" s="59">
        <f t="shared" si="101"/>
        <v>0</v>
      </c>
      <c r="M282" s="38"/>
      <c r="N282" s="55" t="s">
        <v>55</v>
      </c>
      <c r="O282" s="385" t="s">
        <v>56</v>
      </c>
      <c r="P282" s="386"/>
      <c r="Q282" s="56" t="s">
        <v>52</v>
      </c>
      <c r="R282" s="57">
        <f t="shared" ref="R282:X282" si="102">R283+R284+R285</f>
        <v>0</v>
      </c>
      <c r="S282" s="57">
        <f t="shared" si="102"/>
        <v>0</v>
      </c>
      <c r="T282" s="58">
        <f t="shared" si="102"/>
        <v>0</v>
      </c>
      <c r="U282" s="57">
        <f t="shared" si="102"/>
        <v>0</v>
      </c>
      <c r="V282" s="57">
        <f t="shared" si="102"/>
        <v>0</v>
      </c>
      <c r="W282" s="57">
        <f t="shared" si="102"/>
        <v>0</v>
      </c>
      <c r="X282" s="59">
        <f t="shared" si="102"/>
        <v>0</v>
      </c>
      <c r="Y282" s="39"/>
      <c r="Z282" s="47"/>
      <c r="AA282"/>
      <c r="AB282"/>
      <c r="AC282"/>
      <c r="AD282"/>
      <c r="AE282"/>
      <c r="AF282"/>
      <c r="AG282"/>
    </row>
    <row r="283" spans="2:33" ht="49.5" customHeight="1" x14ac:dyDescent="0.25">
      <c r="B283" s="60" t="s">
        <v>57</v>
      </c>
      <c r="C283" s="377" t="s">
        <v>239</v>
      </c>
      <c r="D283" s="384"/>
      <c r="E283" s="61" t="s">
        <v>52</v>
      </c>
      <c r="F283" s="62"/>
      <c r="G283" s="62"/>
      <c r="H283" s="63">
        <f>F283+G283</f>
        <v>0</v>
      </c>
      <c r="I283" s="64">
        <f>H283</f>
        <v>0</v>
      </c>
      <c r="J283" s="62"/>
      <c r="K283" s="65"/>
      <c r="L283" s="66"/>
      <c r="M283" s="38"/>
      <c r="N283" s="60" t="s">
        <v>57</v>
      </c>
      <c r="O283" s="377" t="s">
        <v>239</v>
      </c>
      <c r="P283" s="384"/>
      <c r="Q283" s="61" t="s">
        <v>52</v>
      </c>
      <c r="R283" s="62"/>
      <c r="S283" s="62"/>
      <c r="T283" s="63">
        <f>R283+S283</f>
        <v>0</v>
      </c>
      <c r="U283" s="64">
        <f>T283</f>
        <v>0</v>
      </c>
      <c r="V283" s="62"/>
      <c r="W283" s="65"/>
      <c r="X283" s="66"/>
      <c r="Y283" s="39"/>
      <c r="Z283" s="437" t="s">
        <v>58</v>
      </c>
      <c r="AA283" s="438"/>
      <c r="AB283" s="438"/>
      <c r="AC283" s="438"/>
      <c r="AD283" s="438"/>
      <c r="AE283" s="438"/>
      <c r="AF283" s="438"/>
      <c r="AG283" s="438"/>
    </row>
    <row r="284" spans="2:33" ht="34.5" customHeight="1" x14ac:dyDescent="0.25">
      <c r="B284" s="60" t="s">
        <v>59</v>
      </c>
      <c r="C284" s="377" t="s">
        <v>60</v>
      </c>
      <c r="D284" s="384"/>
      <c r="E284" s="61" t="s">
        <v>52</v>
      </c>
      <c r="F284" s="62"/>
      <c r="G284" s="62"/>
      <c r="H284" s="63">
        <f>F284+G284</f>
        <v>0</v>
      </c>
      <c r="I284" s="62"/>
      <c r="J284" s="62"/>
      <c r="K284" s="65"/>
      <c r="L284" s="66"/>
      <c r="M284" s="38"/>
      <c r="N284" s="60" t="s">
        <v>59</v>
      </c>
      <c r="O284" s="377" t="s">
        <v>60</v>
      </c>
      <c r="P284" s="384"/>
      <c r="Q284" s="61" t="s">
        <v>52</v>
      </c>
      <c r="R284" s="62"/>
      <c r="S284" s="62"/>
      <c r="T284" s="63">
        <f>R284+S284</f>
        <v>0</v>
      </c>
      <c r="U284" s="62"/>
      <c r="V284" s="62"/>
      <c r="W284" s="65"/>
      <c r="X284" s="66"/>
      <c r="Y284" s="39"/>
      <c r="Z284" s="438"/>
      <c r="AA284" s="438"/>
      <c r="AB284" s="438"/>
      <c r="AC284" s="438"/>
      <c r="AD284" s="438"/>
      <c r="AE284" s="438"/>
      <c r="AF284" s="438"/>
      <c r="AG284" s="438"/>
    </row>
    <row r="285" spans="2:33" ht="36" customHeight="1" x14ac:dyDescent="0.25">
      <c r="B285" s="60" t="s">
        <v>61</v>
      </c>
      <c r="C285" s="377" t="s">
        <v>62</v>
      </c>
      <c r="D285" s="384"/>
      <c r="E285" s="61" t="s">
        <v>52</v>
      </c>
      <c r="F285" s="62"/>
      <c r="G285" s="62"/>
      <c r="H285" s="63">
        <f>F285+G285</f>
        <v>0</v>
      </c>
      <c r="I285" s="62"/>
      <c r="J285" s="62"/>
      <c r="K285" s="65"/>
      <c r="L285" s="66"/>
      <c r="M285" s="38"/>
      <c r="N285" s="60" t="s">
        <v>61</v>
      </c>
      <c r="O285" s="377" t="s">
        <v>62</v>
      </c>
      <c r="P285" s="384"/>
      <c r="Q285" s="61" t="s">
        <v>52</v>
      </c>
      <c r="R285" s="62"/>
      <c r="S285" s="62"/>
      <c r="T285" s="63">
        <f>R285+S285</f>
        <v>0</v>
      </c>
      <c r="U285" s="62"/>
      <c r="V285" s="62"/>
      <c r="W285" s="65"/>
      <c r="X285" s="66"/>
      <c r="Y285" s="39"/>
      <c r="Z285" s="438"/>
      <c r="AA285" s="438"/>
      <c r="AB285" s="438"/>
      <c r="AC285" s="438"/>
      <c r="AD285" s="438"/>
      <c r="AE285" s="438"/>
      <c r="AF285" s="438"/>
      <c r="AG285" s="438"/>
    </row>
    <row r="286" spans="2:33" ht="33.75" customHeight="1" x14ac:dyDescent="0.25">
      <c r="B286" s="55" t="s">
        <v>63</v>
      </c>
      <c r="C286" s="385" t="s">
        <v>64</v>
      </c>
      <c r="D286" s="386"/>
      <c r="E286" s="56" t="s">
        <v>52</v>
      </c>
      <c r="F286" s="57">
        <f t="shared" ref="F286:L286" si="103">F287+F288</f>
        <v>0</v>
      </c>
      <c r="G286" s="57">
        <f t="shared" si="103"/>
        <v>0</v>
      </c>
      <c r="H286" s="58">
        <f t="shared" si="103"/>
        <v>0</v>
      </c>
      <c r="I286" s="57">
        <f t="shared" si="103"/>
        <v>0</v>
      </c>
      <c r="J286" s="57">
        <f t="shared" si="103"/>
        <v>0</v>
      </c>
      <c r="K286" s="57">
        <f t="shared" si="103"/>
        <v>0</v>
      </c>
      <c r="L286" s="59">
        <f t="shared" si="103"/>
        <v>0</v>
      </c>
      <c r="M286" s="38"/>
      <c r="N286" s="55" t="s">
        <v>63</v>
      </c>
      <c r="O286" s="385" t="s">
        <v>64</v>
      </c>
      <c r="P286" s="386"/>
      <c r="Q286" s="56" t="s">
        <v>52</v>
      </c>
      <c r="R286" s="57">
        <f t="shared" ref="R286:X286" si="104">R287+R288</f>
        <v>0</v>
      </c>
      <c r="S286" s="57">
        <f t="shared" si="104"/>
        <v>0</v>
      </c>
      <c r="T286" s="58">
        <f t="shared" si="104"/>
        <v>0</v>
      </c>
      <c r="U286" s="57">
        <f t="shared" si="104"/>
        <v>0</v>
      </c>
      <c r="V286" s="57">
        <f t="shared" si="104"/>
        <v>0</v>
      </c>
      <c r="W286" s="57">
        <f t="shared" si="104"/>
        <v>0</v>
      </c>
      <c r="X286" s="59">
        <f t="shared" si="104"/>
        <v>0</v>
      </c>
      <c r="Y286" s="39"/>
      <c r="Z286" s="438"/>
      <c r="AA286" s="438"/>
      <c r="AB286" s="438"/>
      <c r="AC286" s="438"/>
      <c r="AD286" s="438"/>
      <c r="AE286" s="438"/>
      <c r="AF286" s="438"/>
      <c r="AG286" s="438"/>
    </row>
    <row r="287" spans="2:33" ht="45" customHeight="1" thickBot="1" x14ac:dyDescent="0.3">
      <c r="B287" s="60" t="s">
        <v>65</v>
      </c>
      <c r="C287" s="377" t="s">
        <v>66</v>
      </c>
      <c r="D287" s="384"/>
      <c r="E287" s="61" t="s">
        <v>52</v>
      </c>
      <c r="F287" s="62"/>
      <c r="G287" s="62"/>
      <c r="H287" s="63">
        <f>F287+G287</f>
        <v>0</v>
      </c>
      <c r="I287" s="62"/>
      <c r="J287" s="62"/>
      <c r="K287" s="65"/>
      <c r="L287" s="66"/>
      <c r="M287" s="38"/>
      <c r="N287" s="60" t="s">
        <v>65</v>
      </c>
      <c r="O287" s="377" t="s">
        <v>66</v>
      </c>
      <c r="P287" s="384"/>
      <c r="Q287" s="61" t="s">
        <v>52</v>
      </c>
      <c r="R287" s="62"/>
      <c r="S287" s="62"/>
      <c r="T287" s="63">
        <f>R287+S287</f>
        <v>0</v>
      </c>
      <c r="U287" s="62"/>
      <c r="V287" s="62"/>
      <c r="W287" s="65"/>
      <c r="X287" s="66"/>
      <c r="Y287" s="39"/>
      <c r="Z287" s="438"/>
      <c r="AA287" s="438"/>
      <c r="AB287" s="438"/>
      <c r="AC287" s="438"/>
      <c r="AD287" s="438"/>
      <c r="AE287" s="438"/>
      <c r="AF287" s="438"/>
      <c r="AG287" s="438"/>
    </row>
    <row r="288" spans="2:33" ht="56.25" customHeight="1" thickBot="1" x14ac:dyDescent="0.3">
      <c r="B288" s="60" t="s">
        <v>67</v>
      </c>
      <c r="C288" s="377" t="s">
        <v>68</v>
      </c>
      <c r="D288" s="384"/>
      <c r="E288" s="61" t="s">
        <v>52</v>
      </c>
      <c r="F288" s="62"/>
      <c r="G288" s="62"/>
      <c r="H288" s="63">
        <f>F288+G288</f>
        <v>0</v>
      </c>
      <c r="I288" s="62"/>
      <c r="J288" s="62"/>
      <c r="K288" s="65"/>
      <c r="L288" s="66"/>
      <c r="M288" s="38"/>
      <c r="N288" s="60" t="s">
        <v>67</v>
      </c>
      <c r="O288" s="377" t="s">
        <v>68</v>
      </c>
      <c r="P288" s="384"/>
      <c r="Q288" s="61" t="s">
        <v>52</v>
      </c>
      <c r="R288" s="62"/>
      <c r="S288" s="62"/>
      <c r="T288" s="63">
        <f>R288+S288</f>
        <v>0</v>
      </c>
      <c r="U288" s="62"/>
      <c r="V288" s="62"/>
      <c r="W288" s="65"/>
      <c r="X288" s="66"/>
      <c r="Y288" s="39"/>
      <c r="Z288" s="435" t="s">
        <v>69</v>
      </c>
      <c r="AA288" s="435"/>
      <c r="AB288" s="435"/>
      <c r="AC288" s="436"/>
      <c r="AD288" s="67">
        <f>T325</f>
        <v>0</v>
      </c>
      <c r="AE288" s="68" t="s">
        <v>70</v>
      </c>
      <c r="AF288" s="69" t="s">
        <v>71</v>
      </c>
      <c r="AG288" s="70"/>
    </row>
    <row r="289" spans="2:33" ht="38.25" customHeight="1" thickBot="1" x14ac:dyDescent="0.35">
      <c r="B289" s="55" t="s">
        <v>72</v>
      </c>
      <c r="C289" s="389" t="s">
        <v>73</v>
      </c>
      <c r="D289" s="390"/>
      <c r="E289" s="56" t="s">
        <v>52</v>
      </c>
      <c r="F289" s="57">
        <f t="shared" ref="F289:L289" si="105">F290+F291+F292</f>
        <v>0</v>
      </c>
      <c r="G289" s="57">
        <f t="shared" si="105"/>
        <v>0</v>
      </c>
      <c r="H289" s="58">
        <f t="shared" si="105"/>
        <v>0</v>
      </c>
      <c r="I289" s="57">
        <f t="shared" si="105"/>
        <v>0</v>
      </c>
      <c r="J289" s="57">
        <f t="shared" si="105"/>
        <v>0</v>
      </c>
      <c r="K289" s="57">
        <f t="shared" si="105"/>
        <v>0</v>
      </c>
      <c r="L289" s="59">
        <f t="shared" si="105"/>
        <v>0</v>
      </c>
      <c r="M289" s="38"/>
      <c r="N289" s="55" t="s">
        <v>72</v>
      </c>
      <c r="O289" s="389" t="s">
        <v>73</v>
      </c>
      <c r="P289" s="390"/>
      <c r="Q289" s="56" t="s">
        <v>52</v>
      </c>
      <c r="R289" s="57">
        <f t="shared" ref="R289:X289" si="106">R290+R291+R292</f>
        <v>0</v>
      </c>
      <c r="S289" s="57">
        <f t="shared" si="106"/>
        <v>0</v>
      </c>
      <c r="T289" s="58">
        <f t="shared" si="106"/>
        <v>0</v>
      </c>
      <c r="U289" s="57">
        <f t="shared" si="106"/>
        <v>0</v>
      </c>
      <c r="V289" s="57">
        <f t="shared" si="106"/>
        <v>0</v>
      </c>
      <c r="W289" s="57">
        <f t="shared" si="106"/>
        <v>0</v>
      </c>
      <c r="X289" s="59">
        <f t="shared" si="106"/>
        <v>0</v>
      </c>
      <c r="Y289" s="39"/>
      <c r="Z289" s="435" t="s">
        <v>74</v>
      </c>
      <c r="AA289" s="435"/>
      <c r="AB289" s="435"/>
      <c r="AC289" s="435"/>
      <c r="AD289" s="71" t="s">
        <v>75</v>
      </c>
      <c r="AE289" s="68" t="s">
        <v>70</v>
      </c>
      <c r="AF289" s="72"/>
      <c r="AG289" s="73"/>
    </row>
    <row r="290" spans="2:33" ht="41.25" customHeight="1" x14ac:dyDescent="0.25">
      <c r="B290" s="60" t="s">
        <v>76</v>
      </c>
      <c r="C290" s="377" t="s">
        <v>77</v>
      </c>
      <c r="D290" s="378"/>
      <c r="E290" s="61" t="s">
        <v>52</v>
      </c>
      <c r="F290" s="62"/>
      <c r="G290" s="62"/>
      <c r="H290" s="63">
        <f>F290+G290</f>
        <v>0</v>
      </c>
      <c r="I290" s="62"/>
      <c r="J290" s="62"/>
      <c r="K290" s="65"/>
      <c r="L290" s="66"/>
      <c r="M290" s="38"/>
      <c r="N290" s="60" t="s">
        <v>76</v>
      </c>
      <c r="O290" s="377" t="s">
        <v>77</v>
      </c>
      <c r="P290" s="378"/>
      <c r="Q290" s="61" t="s">
        <v>52</v>
      </c>
      <c r="R290" s="62"/>
      <c r="S290" s="62"/>
      <c r="T290" s="63">
        <f>R290+S290</f>
        <v>0</v>
      </c>
      <c r="U290" s="62"/>
      <c r="V290" s="62"/>
      <c r="W290" s="65"/>
      <c r="X290" s="66"/>
      <c r="Y290" s="39"/>
      <c r="Z290" s="435" t="s">
        <v>78</v>
      </c>
      <c r="AA290" s="435"/>
      <c r="AB290" s="435"/>
      <c r="AC290" s="435"/>
      <c r="AD290" s="71" t="s">
        <v>79</v>
      </c>
      <c r="AE290" s="68" t="s">
        <v>70</v>
      </c>
      <c r="AF290" s="74"/>
      <c r="AG290"/>
    </row>
    <row r="291" spans="2:33" ht="35.25" customHeight="1" thickBot="1" x14ac:dyDescent="0.3">
      <c r="B291" s="60" t="s">
        <v>80</v>
      </c>
      <c r="C291" s="377" t="s">
        <v>81</v>
      </c>
      <c r="D291" s="378"/>
      <c r="E291" s="61" t="s">
        <v>52</v>
      </c>
      <c r="F291" s="62"/>
      <c r="G291" s="62"/>
      <c r="H291" s="63">
        <f>F291+G291</f>
        <v>0</v>
      </c>
      <c r="I291" s="62"/>
      <c r="J291" s="62"/>
      <c r="K291" s="65"/>
      <c r="L291" s="66"/>
      <c r="M291" s="38"/>
      <c r="N291" s="60" t="s">
        <v>80</v>
      </c>
      <c r="O291" s="377" t="s">
        <v>81</v>
      </c>
      <c r="P291" s="378"/>
      <c r="Q291" s="61" t="s">
        <v>52</v>
      </c>
      <c r="R291" s="62"/>
      <c r="S291" s="62"/>
      <c r="T291" s="63">
        <f>R291+S291</f>
        <v>0</v>
      </c>
      <c r="U291" s="62"/>
      <c r="V291" s="62"/>
      <c r="W291" s="65"/>
      <c r="X291" s="66"/>
      <c r="Y291" s="39"/>
      <c r="Z291" s="74"/>
      <c r="AA291" s="74"/>
      <c r="AB291" s="74"/>
      <c r="AC291" s="74"/>
      <c r="AD291" s="74"/>
      <c r="AE291" s="74"/>
      <c r="AF291" s="74"/>
      <c r="AG291"/>
    </row>
    <row r="292" spans="2:33" ht="57" customHeight="1" thickBot="1" x14ac:dyDescent="0.3">
      <c r="B292" s="60" t="s">
        <v>82</v>
      </c>
      <c r="C292" s="377" t="s">
        <v>83</v>
      </c>
      <c r="D292" s="384"/>
      <c r="E292" s="61" t="s">
        <v>52</v>
      </c>
      <c r="F292" s="62"/>
      <c r="G292" s="62"/>
      <c r="H292" s="63">
        <f>F292+G292</f>
        <v>0</v>
      </c>
      <c r="I292" s="62"/>
      <c r="J292" s="62"/>
      <c r="K292" s="65"/>
      <c r="L292" s="66"/>
      <c r="M292" s="38"/>
      <c r="N292" s="60" t="s">
        <v>82</v>
      </c>
      <c r="O292" s="377" t="s">
        <v>83</v>
      </c>
      <c r="P292" s="384"/>
      <c r="Q292" s="61" t="s">
        <v>52</v>
      </c>
      <c r="R292" s="62"/>
      <c r="S292" s="62"/>
      <c r="T292" s="63">
        <f>R292+S292</f>
        <v>0</v>
      </c>
      <c r="U292" s="62"/>
      <c r="V292" s="62"/>
      <c r="W292" s="65"/>
      <c r="X292" s="66"/>
      <c r="Y292" s="39"/>
      <c r="Z292" s="75" t="s">
        <v>84</v>
      </c>
      <c r="AA292" s="75" t="s">
        <v>85</v>
      </c>
      <c r="AB292" s="76" t="s">
        <v>86</v>
      </c>
      <c r="AC292" s="76" t="s">
        <v>87</v>
      </c>
      <c r="AD292" s="76" t="s">
        <v>88</v>
      </c>
      <c r="AE292" s="76" t="s">
        <v>89</v>
      </c>
      <c r="AF292" s="76" t="s">
        <v>90</v>
      </c>
      <c r="AG292"/>
    </row>
    <row r="293" spans="2:33" ht="37.5" customHeight="1" x14ac:dyDescent="0.25">
      <c r="B293" s="55" t="s">
        <v>91</v>
      </c>
      <c r="C293" s="385" t="s">
        <v>92</v>
      </c>
      <c r="D293" s="386"/>
      <c r="E293" s="56" t="s">
        <v>52</v>
      </c>
      <c r="F293" s="57">
        <f t="shared" ref="F293:L293" si="107">F294+F295</f>
        <v>0</v>
      </c>
      <c r="G293" s="57">
        <f t="shared" si="107"/>
        <v>0</v>
      </c>
      <c r="H293" s="58">
        <f t="shared" si="107"/>
        <v>0</v>
      </c>
      <c r="I293" s="57">
        <f t="shared" si="107"/>
        <v>0</v>
      </c>
      <c r="J293" s="57">
        <f t="shared" si="107"/>
        <v>0</v>
      </c>
      <c r="K293" s="57">
        <f t="shared" si="107"/>
        <v>0</v>
      </c>
      <c r="L293" s="59">
        <f t="shared" si="107"/>
        <v>0</v>
      </c>
      <c r="M293" s="38"/>
      <c r="N293" s="55" t="s">
        <v>91</v>
      </c>
      <c r="O293" s="385" t="s">
        <v>92</v>
      </c>
      <c r="P293" s="386"/>
      <c r="Q293" s="56" t="s">
        <v>52</v>
      </c>
      <c r="R293" s="57">
        <f t="shared" ref="R293:X293" si="108">R294+R295</f>
        <v>0</v>
      </c>
      <c r="S293" s="57">
        <f t="shared" si="108"/>
        <v>0</v>
      </c>
      <c r="T293" s="58">
        <f t="shared" si="108"/>
        <v>0</v>
      </c>
      <c r="U293" s="57">
        <f t="shared" si="108"/>
        <v>0</v>
      </c>
      <c r="V293" s="57">
        <f t="shared" si="108"/>
        <v>0</v>
      </c>
      <c r="W293" s="57">
        <f t="shared" si="108"/>
        <v>0</v>
      </c>
      <c r="X293" s="59">
        <f t="shared" si="108"/>
        <v>0</v>
      </c>
      <c r="Y293" s="39"/>
      <c r="Z293" s="439">
        <v>1</v>
      </c>
      <c r="AA293" s="443" t="s">
        <v>93</v>
      </c>
      <c r="AB293" s="78">
        <f>ROUND(AD288*AF289,0)</f>
        <v>0</v>
      </c>
      <c r="AC293" s="79">
        <v>0.92588999999999999</v>
      </c>
      <c r="AD293" s="445">
        <f>ROUND(AB293*AC293,2)</f>
        <v>0</v>
      </c>
      <c r="AE293" s="445">
        <f>ROUND(AD293*18/100,2)</f>
        <v>0</v>
      </c>
      <c r="AF293" s="445">
        <f>AD293+AE293</f>
        <v>0</v>
      </c>
      <c r="AG293"/>
    </row>
    <row r="294" spans="2:33" ht="38.25" customHeight="1" thickBot="1" x14ac:dyDescent="0.3">
      <c r="B294" s="81" t="s">
        <v>94</v>
      </c>
      <c r="C294" s="377" t="s">
        <v>95</v>
      </c>
      <c r="D294" s="384"/>
      <c r="E294" s="61" t="s">
        <v>52</v>
      </c>
      <c r="F294" s="62"/>
      <c r="G294" s="62"/>
      <c r="H294" s="63">
        <f>F294+G294</f>
        <v>0</v>
      </c>
      <c r="I294" s="62"/>
      <c r="J294" s="62"/>
      <c r="K294" s="65"/>
      <c r="L294" s="66"/>
      <c r="M294" s="38"/>
      <c r="N294" s="81" t="s">
        <v>94</v>
      </c>
      <c r="O294" s="377" t="s">
        <v>95</v>
      </c>
      <c r="P294" s="384"/>
      <c r="Q294" s="61" t="s">
        <v>52</v>
      </c>
      <c r="R294" s="62"/>
      <c r="S294" s="62"/>
      <c r="T294" s="63">
        <f>R294+S294</f>
        <v>0</v>
      </c>
      <c r="U294" s="62"/>
      <c r="V294" s="62"/>
      <c r="W294" s="65"/>
      <c r="X294" s="66"/>
      <c r="Y294" s="39"/>
      <c r="Z294" s="440"/>
      <c r="AA294" s="449"/>
      <c r="AB294" s="82"/>
      <c r="AC294" s="83"/>
      <c r="AD294" s="449"/>
      <c r="AE294" s="449"/>
      <c r="AF294" s="449"/>
      <c r="AG294"/>
    </row>
    <row r="295" spans="2:33" ht="29.25" customHeight="1" x14ac:dyDescent="0.25">
      <c r="B295" s="81" t="s">
        <v>96</v>
      </c>
      <c r="C295" s="377" t="s">
        <v>97</v>
      </c>
      <c r="D295" s="384"/>
      <c r="E295" s="61" t="s">
        <v>52</v>
      </c>
      <c r="F295" s="62"/>
      <c r="G295" s="62"/>
      <c r="H295" s="63">
        <f>F295+G295</f>
        <v>0</v>
      </c>
      <c r="I295" s="62"/>
      <c r="J295" s="62"/>
      <c r="K295" s="65"/>
      <c r="L295" s="66"/>
      <c r="M295" s="38"/>
      <c r="N295" s="81" t="s">
        <v>96</v>
      </c>
      <c r="O295" s="377" t="s">
        <v>97</v>
      </c>
      <c r="P295" s="384"/>
      <c r="Q295" s="61" t="s">
        <v>52</v>
      </c>
      <c r="R295" s="62"/>
      <c r="S295" s="62"/>
      <c r="T295" s="63">
        <f>R295+S295</f>
        <v>0</v>
      </c>
      <c r="U295" s="62"/>
      <c r="V295" s="62"/>
      <c r="W295" s="65"/>
      <c r="X295" s="66"/>
      <c r="Y295" s="39"/>
      <c r="Z295" s="441">
        <v>2</v>
      </c>
      <c r="AA295" s="443" t="s">
        <v>98</v>
      </c>
      <c r="AB295" s="78">
        <f>ROUND(AD288-AB293,0)</f>
        <v>0</v>
      </c>
      <c r="AC295" s="79"/>
      <c r="AD295" s="445">
        <f>ROUND(AB295*AC295,2)</f>
        <v>0</v>
      </c>
      <c r="AE295" s="445">
        <f>ROUND(AD295*18/100,2)</f>
        <v>0</v>
      </c>
      <c r="AF295" s="445">
        <f>AD295+AE295</f>
        <v>0</v>
      </c>
      <c r="AG295"/>
    </row>
    <row r="296" spans="2:33" ht="53.25" customHeight="1" thickBot="1" x14ac:dyDescent="0.3">
      <c r="B296" s="49" t="s">
        <v>99</v>
      </c>
      <c r="C296" s="373" t="s">
        <v>100</v>
      </c>
      <c r="D296" s="374"/>
      <c r="E296" s="85" t="s">
        <v>52</v>
      </c>
      <c r="F296" s="86">
        <f t="shared" ref="F296:L296" si="109">F297+F318+F323+F324</f>
        <v>0</v>
      </c>
      <c r="G296" s="86">
        <f t="shared" si="109"/>
        <v>0</v>
      </c>
      <c r="H296" s="86">
        <f t="shared" si="109"/>
        <v>0</v>
      </c>
      <c r="I296" s="86">
        <f t="shared" si="109"/>
        <v>0</v>
      </c>
      <c r="J296" s="86">
        <f t="shared" si="109"/>
        <v>0</v>
      </c>
      <c r="K296" s="86">
        <f t="shared" si="109"/>
        <v>0</v>
      </c>
      <c r="L296" s="86">
        <f t="shared" si="109"/>
        <v>0</v>
      </c>
      <c r="M296" s="38"/>
      <c r="N296" s="49" t="s">
        <v>99</v>
      </c>
      <c r="O296" s="373" t="s">
        <v>100</v>
      </c>
      <c r="P296" s="374"/>
      <c r="Q296" s="85" t="s">
        <v>52</v>
      </c>
      <c r="R296" s="86">
        <f t="shared" ref="R296:X296" si="110">R297+R318+R323+R324</f>
        <v>0</v>
      </c>
      <c r="S296" s="86">
        <f t="shared" si="110"/>
        <v>0</v>
      </c>
      <c r="T296" s="86">
        <f t="shared" si="110"/>
        <v>0</v>
      </c>
      <c r="U296" s="86">
        <f t="shared" si="110"/>
        <v>0</v>
      </c>
      <c r="V296" s="86">
        <f t="shared" si="110"/>
        <v>0</v>
      </c>
      <c r="W296" s="86">
        <f t="shared" si="110"/>
        <v>0</v>
      </c>
      <c r="X296" s="86">
        <f t="shared" si="110"/>
        <v>0</v>
      </c>
      <c r="Y296" s="39"/>
      <c r="Z296" s="442"/>
      <c r="AA296" s="444"/>
      <c r="AB296" s="82"/>
      <c r="AC296" s="87"/>
      <c r="AD296" s="450"/>
      <c r="AE296" s="450"/>
      <c r="AF296" s="450"/>
      <c r="AG296"/>
    </row>
    <row r="297" spans="2:33" ht="32.25" customHeight="1" x14ac:dyDescent="0.3">
      <c r="B297" s="55" t="s">
        <v>101</v>
      </c>
      <c r="C297" s="375" t="s">
        <v>102</v>
      </c>
      <c r="D297" s="376"/>
      <c r="E297" s="88" t="s">
        <v>52</v>
      </c>
      <c r="F297" s="89">
        <f t="shared" ref="F297:L297" si="111">F298+F300+F317</f>
        <v>0</v>
      </c>
      <c r="G297" s="90">
        <f t="shared" si="111"/>
        <v>0</v>
      </c>
      <c r="H297" s="90">
        <f t="shared" si="111"/>
        <v>0</v>
      </c>
      <c r="I297" s="90">
        <f t="shared" si="111"/>
        <v>0</v>
      </c>
      <c r="J297" s="90">
        <f t="shared" si="111"/>
        <v>0</v>
      </c>
      <c r="K297" s="90">
        <f t="shared" si="111"/>
        <v>0</v>
      </c>
      <c r="L297" s="90">
        <f t="shared" si="111"/>
        <v>0</v>
      </c>
      <c r="M297" s="38"/>
      <c r="N297" s="55" t="s">
        <v>101</v>
      </c>
      <c r="O297" s="375" t="s">
        <v>102</v>
      </c>
      <c r="P297" s="376"/>
      <c r="Q297" s="88" t="s">
        <v>52</v>
      </c>
      <c r="R297" s="89">
        <f t="shared" ref="R297:X297" si="112">R298+R300+R317</f>
        <v>0</v>
      </c>
      <c r="S297" s="90">
        <f t="shared" si="112"/>
        <v>0</v>
      </c>
      <c r="T297" s="90">
        <f t="shared" si="112"/>
        <v>0</v>
      </c>
      <c r="U297" s="90">
        <f t="shared" si="112"/>
        <v>0</v>
      </c>
      <c r="V297" s="90">
        <f t="shared" si="112"/>
        <v>0</v>
      </c>
      <c r="W297" s="90">
        <f t="shared" si="112"/>
        <v>0</v>
      </c>
      <c r="X297" s="90">
        <f t="shared" si="112"/>
        <v>0</v>
      </c>
      <c r="Y297" s="91"/>
      <c r="Z297" s="439">
        <v>3</v>
      </c>
      <c r="AA297" s="443" t="s">
        <v>103</v>
      </c>
      <c r="AB297" s="78">
        <f>AB293+AB295</f>
        <v>0</v>
      </c>
      <c r="AC297" s="80"/>
      <c r="AD297" s="445">
        <f>AD293+AD295</f>
        <v>0</v>
      </c>
      <c r="AE297" s="445">
        <f>AE293+AE295</f>
        <v>0</v>
      </c>
      <c r="AF297" s="445">
        <f>AF293+AF295</f>
        <v>0</v>
      </c>
      <c r="AG297"/>
    </row>
    <row r="298" spans="2:33" ht="34.5" customHeight="1" thickBot="1" x14ac:dyDescent="0.35">
      <c r="B298" s="92" t="s">
        <v>104</v>
      </c>
      <c r="C298" s="428" t="s">
        <v>105</v>
      </c>
      <c r="D298" s="429"/>
      <c r="E298" s="93" t="s">
        <v>52</v>
      </c>
      <c r="F298" s="94">
        <f>H298-G298</f>
        <v>0</v>
      </c>
      <c r="G298" s="95"/>
      <c r="H298" s="94">
        <f>I298+J298+K298+L298</f>
        <v>0</v>
      </c>
      <c r="I298" s="95"/>
      <c r="J298" s="95"/>
      <c r="K298" s="96"/>
      <c r="L298" s="97"/>
      <c r="M298" s="98"/>
      <c r="N298" s="92" t="s">
        <v>104</v>
      </c>
      <c r="O298" s="428" t="s">
        <v>105</v>
      </c>
      <c r="P298" s="429"/>
      <c r="Q298" s="93" t="s">
        <v>52</v>
      </c>
      <c r="R298" s="94">
        <f>T298-S298</f>
        <v>0</v>
      </c>
      <c r="S298" s="95"/>
      <c r="T298" s="94">
        <f>U298+V298+W298+X298</f>
        <v>0</v>
      </c>
      <c r="U298" s="95"/>
      <c r="V298" s="95"/>
      <c r="W298" s="96"/>
      <c r="X298" s="97"/>
      <c r="Y298" s="99"/>
      <c r="Z298" s="447"/>
      <c r="AA298" s="444"/>
      <c r="AB298" s="100"/>
      <c r="AC298" s="101"/>
      <c r="AD298" s="446"/>
      <c r="AE298" s="446"/>
      <c r="AF298" s="446"/>
      <c r="AG298"/>
    </row>
    <row r="299" spans="2:33" ht="36.75" customHeight="1" thickBot="1" x14ac:dyDescent="0.35">
      <c r="B299" s="102" t="s">
        <v>106</v>
      </c>
      <c r="C299" s="409" t="s">
        <v>107</v>
      </c>
      <c r="D299" s="410"/>
      <c r="E299" s="103" t="s">
        <v>52</v>
      </c>
      <c r="F299" s="65">
        <f>H299-G299</f>
        <v>0</v>
      </c>
      <c r="G299" s="104"/>
      <c r="H299" s="63">
        <f>I299+J299+K299+L299</f>
        <v>0</v>
      </c>
      <c r="I299" s="104"/>
      <c r="J299" s="104"/>
      <c r="K299" s="105"/>
      <c r="L299" s="106"/>
      <c r="M299" s="98"/>
      <c r="N299" s="102" t="s">
        <v>106</v>
      </c>
      <c r="O299" s="409" t="s">
        <v>107</v>
      </c>
      <c r="P299" s="410"/>
      <c r="Q299" s="103" t="s">
        <v>52</v>
      </c>
      <c r="R299" s="65">
        <f>T299-S299</f>
        <v>0</v>
      </c>
      <c r="S299" s="104"/>
      <c r="T299" s="63">
        <f>U299+V299+W299+X299</f>
        <v>0</v>
      </c>
      <c r="U299" s="104"/>
      <c r="V299" s="104"/>
      <c r="W299" s="105"/>
      <c r="X299" s="106"/>
      <c r="Y299" s="99"/>
      <c r="Z299" s="107"/>
      <c r="AA299" s="108" t="s">
        <v>108</v>
      </c>
      <c r="AB299" s="107"/>
      <c r="AC299" s="107"/>
      <c r="AD299" s="107"/>
      <c r="AE299" s="107"/>
      <c r="AF299"/>
      <c r="AG299"/>
    </row>
    <row r="300" spans="2:33" s="117" customFormat="1" ht="57" customHeight="1" x14ac:dyDescent="0.3">
      <c r="B300" s="55" t="s">
        <v>109</v>
      </c>
      <c r="C300" s="411" t="s">
        <v>110</v>
      </c>
      <c r="D300" s="420"/>
      <c r="E300" s="88" t="s">
        <v>52</v>
      </c>
      <c r="F300" s="57">
        <f>F301+F306+F311+F315+F316</f>
        <v>0</v>
      </c>
      <c r="G300" s="57">
        <f>G301+G306+G311+G315+G316</f>
        <v>0</v>
      </c>
      <c r="H300" s="109">
        <f>I300+J300+K300+L300</f>
        <v>0</v>
      </c>
      <c r="I300" s="109">
        <f>I301+I306+I311+I315+I316</f>
        <v>0</v>
      </c>
      <c r="J300" s="109">
        <f>J301+J306+J311+J315+J316</f>
        <v>0</v>
      </c>
      <c r="K300" s="109">
        <f>K301+K306+K311+K315+K316</f>
        <v>0</v>
      </c>
      <c r="L300" s="110">
        <f>L301+L306+L311+L315+L316</f>
        <v>0</v>
      </c>
      <c r="M300" s="98"/>
      <c r="N300" s="55" t="s">
        <v>109</v>
      </c>
      <c r="O300" s="411" t="s">
        <v>110</v>
      </c>
      <c r="P300" s="420"/>
      <c r="Q300" s="88" t="s">
        <v>52</v>
      </c>
      <c r="R300" s="57">
        <f>R301+R306+R311+R315+R316</f>
        <v>0</v>
      </c>
      <c r="S300" s="57">
        <f>S301+S306+S311+S315+S316</f>
        <v>0</v>
      </c>
      <c r="T300" s="109">
        <f>U300+V300+W300+X300</f>
        <v>0</v>
      </c>
      <c r="U300" s="109">
        <f>U301+U306+U311+U315+U316</f>
        <v>0</v>
      </c>
      <c r="V300" s="109">
        <f>V301+V306+V311+V315+V316</f>
        <v>0</v>
      </c>
      <c r="W300" s="109">
        <f>W301+W306+W311+W315+W316</f>
        <v>0</v>
      </c>
      <c r="X300" s="110">
        <f>X301+X306+X311+X315+X316</f>
        <v>0</v>
      </c>
      <c r="Y300" s="111"/>
      <c r="Z300" s="77">
        <v>4</v>
      </c>
      <c r="AA300" s="112" t="s">
        <v>111</v>
      </c>
      <c r="AB300" s="113"/>
      <c r="AC300" s="114" t="s">
        <v>112</v>
      </c>
      <c r="AD300" s="115"/>
      <c r="AE300" s="116"/>
      <c r="AF300"/>
      <c r="AG300"/>
    </row>
    <row r="301" spans="2:33" ht="55.5" customHeight="1" x14ac:dyDescent="0.3">
      <c r="B301" s="55" t="s">
        <v>113</v>
      </c>
      <c r="C301" s="411" t="s">
        <v>114</v>
      </c>
      <c r="D301" s="420"/>
      <c r="E301" s="56" t="s">
        <v>52</v>
      </c>
      <c r="F301" s="58">
        <f t="shared" ref="F301:L301" si="113">F302+F303+F304</f>
        <v>0</v>
      </c>
      <c r="G301" s="58">
        <f t="shared" si="113"/>
        <v>0</v>
      </c>
      <c r="H301" s="58">
        <f t="shared" si="113"/>
        <v>0</v>
      </c>
      <c r="I301" s="58">
        <f t="shared" si="113"/>
        <v>0</v>
      </c>
      <c r="J301" s="58">
        <f t="shared" si="113"/>
        <v>0</v>
      </c>
      <c r="K301" s="58">
        <f t="shared" si="113"/>
        <v>0</v>
      </c>
      <c r="L301" s="58">
        <f t="shared" si="113"/>
        <v>0</v>
      </c>
      <c r="M301" s="118"/>
      <c r="N301" s="55" t="s">
        <v>113</v>
      </c>
      <c r="O301" s="411" t="s">
        <v>114</v>
      </c>
      <c r="P301" s="420"/>
      <c r="Q301" s="56" t="s">
        <v>52</v>
      </c>
      <c r="R301" s="58">
        <f t="shared" ref="R301:X301" si="114">R302+R303+R304</f>
        <v>0</v>
      </c>
      <c r="S301" s="58">
        <f t="shared" si="114"/>
        <v>0</v>
      </c>
      <c r="T301" s="58">
        <f t="shared" si="114"/>
        <v>0</v>
      </c>
      <c r="U301" s="58">
        <f t="shared" si="114"/>
        <v>0</v>
      </c>
      <c r="V301" s="58">
        <f t="shared" si="114"/>
        <v>0</v>
      </c>
      <c r="W301" s="58">
        <f t="shared" si="114"/>
        <v>0</v>
      </c>
      <c r="X301" s="58">
        <f t="shared" si="114"/>
        <v>0</v>
      </c>
      <c r="Y301" s="119"/>
      <c r="Z301" s="120"/>
      <c r="AA301" s="121" t="s">
        <v>115</v>
      </c>
      <c r="AB301" s="122"/>
      <c r="AC301" s="123" t="s">
        <v>112</v>
      </c>
      <c r="AD301" s="124">
        <f>ROUND(AD300/118*18,2)</f>
        <v>0</v>
      </c>
      <c r="AE301" s="125"/>
      <c r="AF301"/>
      <c r="AG301"/>
    </row>
    <row r="302" spans="2:33" ht="49.5" customHeight="1" x14ac:dyDescent="0.3">
      <c r="B302" s="126" t="s">
        <v>116</v>
      </c>
      <c r="C302" s="409" t="s">
        <v>240</v>
      </c>
      <c r="D302" s="410"/>
      <c r="E302" s="103" t="s">
        <v>52</v>
      </c>
      <c r="F302" s="65"/>
      <c r="G302" s="104"/>
      <c r="H302" s="63">
        <f>I302+J302+K302+L302</f>
        <v>0</v>
      </c>
      <c r="I302" s="104"/>
      <c r="J302" s="104"/>
      <c r="K302" s="127"/>
      <c r="L302" s="128"/>
      <c r="M302" s="129"/>
      <c r="N302" s="126" t="s">
        <v>116</v>
      </c>
      <c r="O302" s="409" t="s">
        <v>240</v>
      </c>
      <c r="P302" s="410"/>
      <c r="Q302" s="103" t="s">
        <v>52</v>
      </c>
      <c r="R302" s="65"/>
      <c r="S302" s="104"/>
      <c r="T302" s="63">
        <f>U302+V302+W302+X302</f>
        <v>0</v>
      </c>
      <c r="U302" s="104"/>
      <c r="V302" s="104"/>
      <c r="W302" s="127"/>
      <c r="X302" s="128"/>
      <c r="Y302" s="119"/>
      <c r="Z302" s="84">
        <v>5</v>
      </c>
      <c r="AA302" s="130" t="s">
        <v>117</v>
      </c>
      <c r="AB302" s="131"/>
      <c r="AC302" s="123" t="s">
        <v>112</v>
      </c>
      <c r="AD302" s="124">
        <f>AF297-AD300</f>
        <v>0</v>
      </c>
      <c r="AE302" s="125"/>
      <c r="AF302"/>
      <c r="AG302" s="73"/>
    </row>
    <row r="303" spans="2:33" ht="38.25" customHeight="1" thickBot="1" x14ac:dyDescent="0.35">
      <c r="B303" s="126" t="s">
        <v>118</v>
      </c>
      <c r="C303" s="409" t="s">
        <v>119</v>
      </c>
      <c r="D303" s="410"/>
      <c r="E303" s="103" t="s">
        <v>52</v>
      </c>
      <c r="F303" s="65">
        <f>H303-G303</f>
        <v>0</v>
      </c>
      <c r="G303" s="104"/>
      <c r="H303" s="63">
        <f>I303+J303+K303+L303</f>
        <v>0</v>
      </c>
      <c r="I303" s="104"/>
      <c r="J303" s="104"/>
      <c r="K303" s="105"/>
      <c r="L303" s="106"/>
      <c r="M303" s="132"/>
      <c r="N303" s="126" t="s">
        <v>118</v>
      </c>
      <c r="O303" s="409" t="s">
        <v>119</v>
      </c>
      <c r="P303" s="410"/>
      <c r="Q303" s="103" t="s">
        <v>52</v>
      </c>
      <c r="R303" s="65">
        <f>T303-S303</f>
        <v>0</v>
      </c>
      <c r="S303" s="104"/>
      <c r="T303" s="63">
        <f>U303+V303+W303+X303</f>
        <v>0</v>
      </c>
      <c r="U303" s="104"/>
      <c r="V303" s="104"/>
      <c r="W303" s="105"/>
      <c r="X303" s="106"/>
      <c r="Y303" s="133"/>
      <c r="Z303" s="134"/>
      <c r="AA303" s="135" t="s">
        <v>115</v>
      </c>
      <c r="AB303" s="136"/>
      <c r="AC303" s="137" t="s">
        <v>112</v>
      </c>
      <c r="AD303" s="138">
        <f>ROUND(AD302*18/118,2)</f>
        <v>0</v>
      </c>
      <c r="AE303" s="139"/>
      <c r="AF303"/>
      <c r="AG303"/>
    </row>
    <row r="304" spans="2:33" ht="38.25" customHeight="1" x14ac:dyDescent="0.3">
      <c r="B304" s="126" t="s">
        <v>118</v>
      </c>
      <c r="C304" s="409" t="s">
        <v>119</v>
      </c>
      <c r="D304" s="410"/>
      <c r="E304" s="103"/>
      <c r="F304" s="65"/>
      <c r="G304" s="104"/>
      <c r="H304" s="63"/>
      <c r="I304" s="104"/>
      <c r="J304" s="104"/>
      <c r="K304" s="105"/>
      <c r="L304" s="106"/>
      <c r="M304" s="132"/>
      <c r="N304" s="126" t="s">
        <v>118</v>
      </c>
      <c r="O304" s="409" t="s">
        <v>119</v>
      </c>
      <c r="P304" s="410"/>
      <c r="Q304" s="103"/>
      <c r="R304" s="65"/>
      <c r="S304" s="104"/>
      <c r="T304" s="63"/>
      <c r="U304" s="104"/>
      <c r="V304" s="104"/>
      <c r="W304" s="105"/>
      <c r="X304" s="106"/>
      <c r="Y304" s="133"/>
      <c r="Z304" s="140"/>
      <c r="AA304" s="141"/>
      <c r="AB304" s="142"/>
      <c r="AC304" s="143"/>
      <c r="AD304" s="144"/>
      <c r="AE304" s="145"/>
      <c r="AF304"/>
      <c r="AG304"/>
    </row>
    <row r="305" spans="2:34" ht="42.75" customHeight="1" x14ac:dyDescent="0.2">
      <c r="B305" s="126" t="s">
        <v>120</v>
      </c>
      <c r="C305" s="409" t="s">
        <v>121</v>
      </c>
      <c r="D305" s="410"/>
      <c r="E305" s="103" t="s">
        <v>52</v>
      </c>
      <c r="F305" s="65">
        <f>H305-G305</f>
        <v>0</v>
      </c>
      <c r="G305" s="104"/>
      <c r="H305" s="63">
        <f>I305+J305+K305+L305</f>
        <v>0</v>
      </c>
      <c r="I305" s="104"/>
      <c r="J305" s="104"/>
      <c r="K305" s="105"/>
      <c r="L305" s="106"/>
      <c r="M305" s="132"/>
      <c r="N305" s="126" t="s">
        <v>120</v>
      </c>
      <c r="O305" s="409" t="s">
        <v>121</v>
      </c>
      <c r="P305" s="410"/>
      <c r="Q305" s="103" t="s">
        <v>52</v>
      </c>
      <c r="R305" s="65">
        <f>T305-S305</f>
        <v>0</v>
      </c>
      <c r="S305" s="104"/>
      <c r="T305" s="63">
        <f>U305+V305+W305+X305</f>
        <v>0</v>
      </c>
      <c r="U305" s="104"/>
      <c r="V305" s="104"/>
      <c r="W305" s="105"/>
      <c r="X305" s="106"/>
      <c r="Y305" s="133"/>
      <c r="Z305" s="146"/>
      <c r="AA305" s="147"/>
      <c r="AB305" s="148"/>
      <c r="AC305" s="149"/>
      <c r="AD305" s="150"/>
      <c r="AE305" s="151"/>
      <c r="AF305"/>
      <c r="AG305"/>
    </row>
    <row r="306" spans="2:34" ht="47.25" customHeight="1" x14ac:dyDescent="0.2">
      <c r="B306" s="55" t="s">
        <v>122</v>
      </c>
      <c r="C306" s="411" t="s">
        <v>123</v>
      </c>
      <c r="D306" s="420"/>
      <c r="E306" s="56" t="s">
        <v>52</v>
      </c>
      <c r="F306" s="58">
        <f t="shared" ref="F306:L306" si="115">F307+F308+F309</f>
        <v>0</v>
      </c>
      <c r="G306" s="58">
        <f t="shared" si="115"/>
        <v>0</v>
      </c>
      <c r="H306" s="58">
        <f t="shared" si="115"/>
        <v>0</v>
      </c>
      <c r="I306" s="58">
        <f t="shared" si="115"/>
        <v>0</v>
      </c>
      <c r="J306" s="58">
        <f t="shared" si="115"/>
        <v>0</v>
      </c>
      <c r="K306" s="58">
        <f t="shared" si="115"/>
        <v>0</v>
      </c>
      <c r="L306" s="58">
        <f t="shared" si="115"/>
        <v>0</v>
      </c>
      <c r="M306" s="132"/>
      <c r="N306" s="55" t="s">
        <v>122</v>
      </c>
      <c r="O306" s="411" t="s">
        <v>123</v>
      </c>
      <c r="P306" s="420"/>
      <c r="Q306" s="56" t="s">
        <v>52</v>
      </c>
      <c r="R306" s="58">
        <f t="shared" ref="R306:X306" si="116">R307+R308+R309</f>
        <v>0</v>
      </c>
      <c r="S306" s="58">
        <f t="shared" si="116"/>
        <v>0</v>
      </c>
      <c r="T306" s="58">
        <f t="shared" si="116"/>
        <v>0</v>
      </c>
      <c r="U306" s="58">
        <f t="shared" si="116"/>
        <v>0</v>
      </c>
      <c r="V306" s="58">
        <f t="shared" si="116"/>
        <v>0</v>
      </c>
      <c r="W306" s="58">
        <f t="shared" si="116"/>
        <v>0</v>
      </c>
      <c r="X306" s="58">
        <f t="shared" si="116"/>
        <v>0</v>
      </c>
      <c r="Y306" s="133"/>
      <c r="Z306" s="146"/>
      <c r="AA306" s="147"/>
      <c r="AB306" s="148"/>
      <c r="AC306" s="149"/>
      <c r="AD306" s="150"/>
      <c r="AE306" s="151"/>
      <c r="AF306"/>
      <c r="AG306"/>
    </row>
    <row r="307" spans="2:34" ht="42.75" customHeight="1" x14ac:dyDescent="0.3">
      <c r="B307" s="152" t="s">
        <v>124</v>
      </c>
      <c r="C307" s="409" t="s">
        <v>125</v>
      </c>
      <c r="D307" s="410"/>
      <c r="E307" s="103" t="s">
        <v>52</v>
      </c>
      <c r="F307" s="65">
        <f>H307-G307</f>
        <v>0</v>
      </c>
      <c r="G307" s="104"/>
      <c r="H307" s="63">
        <f>I307+J307+K307+L307</f>
        <v>0</v>
      </c>
      <c r="I307" s="153"/>
      <c r="J307" s="153"/>
      <c r="K307" s="153"/>
      <c r="L307" s="106"/>
      <c r="M307" s="154"/>
      <c r="N307" s="152" t="s">
        <v>124</v>
      </c>
      <c r="O307" s="409" t="s">
        <v>125</v>
      </c>
      <c r="P307" s="410"/>
      <c r="Q307" s="103" t="s">
        <v>52</v>
      </c>
      <c r="R307" s="65">
        <f>T307-S307</f>
        <v>0</v>
      </c>
      <c r="S307" s="104"/>
      <c r="T307" s="63">
        <f>U307+V307+W307+X307</f>
        <v>0</v>
      </c>
      <c r="U307" s="153"/>
      <c r="V307" s="153"/>
      <c r="W307" s="153"/>
      <c r="X307" s="106"/>
      <c r="Y307" s="133"/>
      <c r="Z307" s="155" t="s">
        <v>126</v>
      </c>
      <c r="AA307" s="156"/>
      <c r="AB307" s="157"/>
      <c r="AC307" s="157"/>
      <c r="AD307" s="158"/>
      <c r="AE307" s="448" t="s">
        <v>127</v>
      </c>
      <c r="AF307" s="448"/>
      <c r="AG307" s="156"/>
    </row>
    <row r="308" spans="2:34" ht="36" customHeight="1" x14ac:dyDescent="0.3">
      <c r="B308" s="152" t="s">
        <v>128</v>
      </c>
      <c r="C308" s="409" t="s">
        <v>125</v>
      </c>
      <c r="D308" s="410"/>
      <c r="E308" s="103" t="s">
        <v>52</v>
      </c>
      <c r="F308" s="65">
        <f>H308-G308</f>
        <v>0</v>
      </c>
      <c r="G308" s="104"/>
      <c r="H308" s="63">
        <f>I308+J308+K308+L308</f>
        <v>0</v>
      </c>
      <c r="I308" s="153"/>
      <c r="J308" s="153"/>
      <c r="K308" s="153"/>
      <c r="L308" s="106"/>
      <c r="M308" s="132"/>
      <c r="N308" s="152" t="s">
        <v>128</v>
      </c>
      <c r="O308" s="409" t="s">
        <v>125</v>
      </c>
      <c r="P308" s="410"/>
      <c r="Q308" s="103" t="s">
        <v>52</v>
      </c>
      <c r="R308" s="65">
        <f>T308-S308</f>
        <v>0</v>
      </c>
      <c r="S308" s="104"/>
      <c r="T308" s="63">
        <f>U308+V308+W308+X308</f>
        <v>0</v>
      </c>
      <c r="U308" s="153"/>
      <c r="V308" s="153"/>
      <c r="W308" s="153"/>
      <c r="X308" s="106"/>
      <c r="Y308" s="133"/>
      <c r="Z308" s="159" t="s">
        <v>129</v>
      </c>
      <c r="AA308" s="159"/>
      <c r="AB308" s="156"/>
      <c r="AC308" s="156"/>
      <c r="AD308" s="160"/>
      <c r="AE308" s="161" t="s">
        <v>130</v>
      </c>
      <c r="AF308" s="161"/>
      <c r="AG308" s="159"/>
      <c r="AH308" s="162"/>
    </row>
    <row r="309" spans="2:34" ht="36" customHeight="1" x14ac:dyDescent="0.3">
      <c r="B309" s="152" t="s">
        <v>131</v>
      </c>
      <c r="C309" s="409" t="s">
        <v>125</v>
      </c>
      <c r="D309" s="410"/>
      <c r="E309" s="103"/>
      <c r="F309" s="65"/>
      <c r="G309" s="104"/>
      <c r="H309" s="63"/>
      <c r="I309" s="153"/>
      <c r="J309" s="153"/>
      <c r="K309" s="153"/>
      <c r="L309" s="106"/>
      <c r="M309" s="132"/>
      <c r="N309" s="152" t="s">
        <v>131</v>
      </c>
      <c r="O309" s="409" t="s">
        <v>125</v>
      </c>
      <c r="P309" s="410"/>
      <c r="Q309" s="103"/>
      <c r="R309" s="65"/>
      <c r="S309" s="104"/>
      <c r="T309" s="63"/>
      <c r="U309" s="153"/>
      <c r="V309" s="153"/>
      <c r="W309" s="153"/>
      <c r="X309" s="106"/>
      <c r="Y309" s="133"/>
      <c r="Z309" s="159"/>
      <c r="AA309" s="159"/>
      <c r="AB309" s="156"/>
      <c r="AC309" s="156"/>
      <c r="AD309" s="160"/>
      <c r="AE309" s="161"/>
      <c r="AF309" s="161"/>
      <c r="AG309" s="159"/>
      <c r="AH309" s="162"/>
    </row>
    <row r="310" spans="2:34" ht="29.25" customHeight="1" x14ac:dyDescent="0.3">
      <c r="B310" s="152" t="s">
        <v>132</v>
      </c>
      <c r="C310" s="409" t="s">
        <v>121</v>
      </c>
      <c r="D310" s="410"/>
      <c r="E310" s="103" t="s">
        <v>52</v>
      </c>
      <c r="F310" s="65">
        <f>H310-G310</f>
        <v>0</v>
      </c>
      <c r="G310" s="104"/>
      <c r="H310" s="63">
        <f>I310+J310+K310+L310</f>
        <v>0</v>
      </c>
      <c r="I310" s="153"/>
      <c r="J310" s="153"/>
      <c r="K310" s="153"/>
      <c r="L310" s="106"/>
      <c r="M310" s="132"/>
      <c r="N310" s="152" t="s">
        <v>132</v>
      </c>
      <c r="O310" s="409" t="s">
        <v>121</v>
      </c>
      <c r="P310" s="410"/>
      <c r="Q310" s="103" t="s">
        <v>52</v>
      </c>
      <c r="R310" s="65">
        <f>T310-S310</f>
        <v>0</v>
      </c>
      <c r="S310" s="104"/>
      <c r="T310" s="63">
        <f>U310+V310+W310+X310</f>
        <v>0</v>
      </c>
      <c r="U310" s="153"/>
      <c r="V310" s="153"/>
      <c r="W310" s="153"/>
      <c r="X310" s="106"/>
      <c r="Y310" s="163"/>
      <c r="Z310" s="159" t="s">
        <v>133</v>
      </c>
      <c r="AA310" s="159"/>
      <c r="AB310" s="156"/>
      <c r="AC310" s="156"/>
      <c r="AD310" s="160"/>
      <c r="AE310" s="161" t="s">
        <v>134</v>
      </c>
      <c r="AF310" s="161"/>
      <c r="AG310" s="161"/>
      <c r="AH310" s="162"/>
    </row>
    <row r="311" spans="2:34" ht="28.5" customHeight="1" x14ac:dyDescent="0.3">
      <c r="B311" s="164" t="s">
        <v>135</v>
      </c>
      <c r="C311" s="414" t="s">
        <v>136</v>
      </c>
      <c r="D311" s="415"/>
      <c r="E311" s="165" t="s">
        <v>52</v>
      </c>
      <c r="F311" s="166">
        <f t="shared" ref="F311:L311" si="117">F312+F313</f>
        <v>0</v>
      </c>
      <c r="G311" s="166">
        <f t="shared" si="117"/>
        <v>0</v>
      </c>
      <c r="H311" s="167">
        <f t="shared" si="117"/>
        <v>0</v>
      </c>
      <c r="I311" s="167">
        <f t="shared" si="117"/>
        <v>0</v>
      </c>
      <c r="J311" s="167">
        <f t="shared" si="117"/>
        <v>0</v>
      </c>
      <c r="K311" s="167">
        <f t="shared" si="117"/>
        <v>0</v>
      </c>
      <c r="L311" s="168">
        <f t="shared" si="117"/>
        <v>0</v>
      </c>
      <c r="M311" s="132"/>
      <c r="N311" s="164" t="s">
        <v>135</v>
      </c>
      <c r="O311" s="414" t="s">
        <v>136</v>
      </c>
      <c r="P311" s="415"/>
      <c r="Q311" s="165" t="s">
        <v>52</v>
      </c>
      <c r="R311" s="166">
        <f t="shared" ref="R311:X311" si="118">R312+R313</f>
        <v>0</v>
      </c>
      <c r="S311" s="166">
        <f t="shared" si="118"/>
        <v>0</v>
      </c>
      <c r="T311" s="167">
        <f t="shared" si="118"/>
        <v>0</v>
      </c>
      <c r="U311" s="167">
        <f t="shared" si="118"/>
        <v>0</v>
      </c>
      <c r="V311" s="167">
        <f t="shared" si="118"/>
        <v>0</v>
      </c>
      <c r="W311" s="167">
        <f t="shared" si="118"/>
        <v>0</v>
      </c>
      <c r="X311" s="168">
        <f t="shared" si="118"/>
        <v>0</v>
      </c>
      <c r="Y311" s="169"/>
      <c r="Z311" s="159" t="s">
        <v>137</v>
      </c>
      <c r="AA311" s="159"/>
      <c r="AB311" s="156"/>
      <c r="AC311" s="156"/>
      <c r="AD311" s="170" t="s">
        <v>138</v>
      </c>
      <c r="AE311" s="171"/>
      <c r="AF311" s="161"/>
      <c r="AG311" s="161"/>
      <c r="AH311" s="162"/>
    </row>
    <row r="312" spans="2:34" ht="39.75" customHeight="1" x14ac:dyDescent="0.3">
      <c r="B312" s="152" t="s">
        <v>139</v>
      </c>
      <c r="C312" s="409" t="s">
        <v>140</v>
      </c>
      <c r="D312" s="413"/>
      <c r="E312" s="103" t="s">
        <v>52</v>
      </c>
      <c r="F312" s="65">
        <f t="shared" ref="F312:F317" si="119">H312-G312</f>
        <v>0</v>
      </c>
      <c r="G312" s="104"/>
      <c r="H312" s="63">
        <f t="shared" ref="H312:H317" si="120">I312+J312+K312+L312</f>
        <v>0</v>
      </c>
      <c r="I312" s="153"/>
      <c r="J312" s="153"/>
      <c r="K312" s="153"/>
      <c r="L312" s="106"/>
      <c r="M312" s="132"/>
      <c r="N312" s="152" t="s">
        <v>139</v>
      </c>
      <c r="O312" s="409" t="s">
        <v>140</v>
      </c>
      <c r="P312" s="413"/>
      <c r="Q312" s="103" t="s">
        <v>52</v>
      </c>
      <c r="R312" s="65">
        <f t="shared" ref="R312:R317" si="121">T312-S312</f>
        <v>0</v>
      </c>
      <c r="S312" s="104"/>
      <c r="T312" s="63">
        <f t="shared" ref="T312:T317" si="122">U312+V312+W312+X312</f>
        <v>0</v>
      </c>
      <c r="U312" s="153"/>
      <c r="V312" s="153"/>
      <c r="W312" s="153"/>
      <c r="X312" s="106"/>
      <c r="Y312" s="169"/>
      <c r="Z312" s="159"/>
      <c r="AA312" s="159"/>
      <c r="AB312" s="156"/>
      <c r="AC312" s="156"/>
      <c r="AE312" s="172" t="s">
        <v>141</v>
      </c>
      <c r="AF312" s="171"/>
      <c r="AG312" s="171"/>
      <c r="AH312" s="162"/>
    </row>
    <row r="313" spans="2:34" ht="37.5" customHeight="1" x14ac:dyDescent="0.3">
      <c r="B313" s="152" t="s">
        <v>142</v>
      </c>
      <c r="C313" s="409" t="s">
        <v>140</v>
      </c>
      <c r="D313" s="413"/>
      <c r="E313" s="103" t="s">
        <v>52</v>
      </c>
      <c r="F313" s="65">
        <f t="shared" si="119"/>
        <v>0</v>
      </c>
      <c r="G313" s="104"/>
      <c r="H313" s="63">
        <f t="shared" si="120"/>
        <v>0</v>
      </c>
      <c r="I313" s="153"/>
      <c r="J313" s="153"/>
      <c r="K313" s="153"/>
      <c r="L313" s="106"/>
      <c r="M313" s="132"/>
      <c r="N313" s="152" t="s">
        <v>142</v>
      </c>
      <c r="O313" s="409" t="s">
        <v>140</v>
      </c>
      <c r="P313" s="413"/>
      <c r="Q313" s="103" t="s">
        <v>52</v>
      </c>
      <c r="R313" s="65">
        <f t="shared" si="121"/>
        <v>0</v>
      </c>
      <c r="S313" s="104"/>
      <c r="T313" s="63">
        <f t="shared" si="122"/>
        <v>0</v>
      </c>
      <c r="U313" s="153"/>
      <c r="V313" s="153"/>
      <c r="W313" s="153"/>
      <c r="X313" s="106"/>
      <c r="Y313" s="169"/>
      <c r="Z313" s="159" t="s">
        <v>143</v>
      </c>
      <c r="AA313" s="173"/>
      <c r="AB313" s="174"/>
      <c r="AC313" s="174"/>
      <c r="AD313" s="174"/>
      <c r="AE313" s="161" t="s">
        <v>144</v>
      </c>
      <c r="AF313" s="173"/>
      <c r="AG313" s="173"/>
      <c r="AH313" s="162"/>
    </row>
    <row r="314" spans="2:34" ht="15.75" customHeight="1" x14ac:dyDescent="0.3">
      <c r="B314" s="152" t="s">
        <v>145</v>
      </c>
      <c r="C314" s="409" t="s">
        <v>121</v>
      </c>
      <c r="D314" s="410"/>
      <c r="E314" s="103" t="s">
        <v>52</v>
      </c>
      <c r="F314" s="65">
        <f t="shared" si="119"/>
        <v>0</v>
      </c>
      <c r="G314" s="104"/>
      <c r="H314" s="63">
        <f t="shared" si="120"/>
        <v>0</v>
      </c>
      <c r="I314" s="153"/>
      <c r="J314" s="153"/>
      <c r="K314" s="153"/>
      <c r="L314" s="106"/>
      <c r="M314" s="175"/>
      <c r="N314" s="152" t="s">
        <v>145</v>
      </c>
      <c r="O314" s="409" t="s">
        <v>121</v>
      </c>
      <c r="P314" s="410"/>
      <c r="Q314" s="103" t="s">
        <v>52</v>
      </c>
      <c r="R314" s="65">
        <f t="shared" si="121"/>
        <v>0</v>
      </c>
      <c r="S314" s="104"/>
      <c r="T314" s="63">
        <f t="shared" si="122"/>
        <v>0</v>
      </c>
      <c r="U314" s="153"/>
      <c r="V314" s="153"/>
      <c r="W314" s="153"/>
      <c r="X314" s="106"/>
      <c r="Y314" s="111"/>
      <c r="Z314" s="176" t="s">
        <v>144</v>
      </c>
      <c r="AA314" s="177"/>
      <c r="AB314" s="178"/>
      <c r="AC314" s="179"/>
      <c r="AD314" s="180"/>
      <c r="AE314" s="181"/>
      <c r="AF314" s="182"/>
      <c r="AG314" s="182"/>
    </row>
    <row r="315" spans="2:34" ht="18.75" customHeight="1" x14ac:dyDescent="0.25">
      <c r="B315" s="55" t="s">
        <v>146</v>
      </c>
      <c r="C315" s="411" t="s">
        <v>147</v>
      </c>
      <c r="D315" s="412"/>
      <c r="E315" s="56" t="s">
        <v>52</v>
      </c>
      <c r="F315" s="58">
        <f t="shared" si="119"/>
        <v>0</v>
      </c>
      <c r="G315" s="183"/>
      <c r="H315" s="58">
        <f t="shared" si="120"/>
        <v>0</v>
      </c>
      <c r="I315" s="109"/>
      <c r="J315" s="109"/>
      <c r="K315" s="109"/>
      <c r="L315" s="184"/>
      <c r="M315" s="175"/>
      <c r="N315" s="55" t="s">
        <v>146</v>
      </c>
      <c r="O315" s="411" t="s">
        <v>147</v>
      </c>
      <c r="P315" s="412"/>
      <c r="Q315" s="56" t="s">
        <v>52</v>
      </c>
      <c r="R315" s="58">
        <f t="shared" si="121"/>
        <v>0</v>
      </c>
      <c r="S315" s="183"/>
      <c r="T315" s="58">
        <f t="shared" si="122"/>
        <v>0</v>
      </c>
      <c r="U315" s="109"/>
      <c r="V315" s="109"/>
      <c r="W315" s="109"/>
      <c r="X315" s="184"/>
      <c r="Y315" s="185"/>
      <c r="Z315" s="177"/>
      <c r="AA315" s="177"/>
      <c r="AB315" s="186"/>
      <c r="AC315" s="187"/>
      <c r="AD315" s="111"/>
      <c r="AE315" s="119"/>
    </row>
    <row r="316" spans="2:34" ht="15.75" customHeight="1" x14ac:dyDescent="0.2">
      <c r="B316" s="55" t="s">
        <v>148</v>
      </c>
      <c r="C316" s="411" t="s">
        <v>149</v>
      </c>
      <c r="D316" s="412"/>
      <c r="E316" s="56" t="s">
        <v>52</v>
      </c>
      <c r="F316" s="58">
        <f t="shared" si="119"/>
        <v>0</v>
      </c>
      <c r="G316" s="183"/>
      <c r="H316" s="58">
        <f t="shared" si="120"/>
        <v>0</v>
      </c>
      <c r="I316" s="109"/>
      <c r="J316" s="109"/>
      <c r="K316" s="109"/>
      <c r="L316" s="184"/>
      <c r="M316" s="132"/>
      <c r="N316" s="55" t="s">
        <v>148</v>
      </c>
      <c r="O316" s="411" t="s">
        <v>149</v>
      </c>
      <c r="P316" s="412"/>
      <c r="Q316" s="56" t="s">
        <v>52</v>
      </c>
      <c r="R316" s="58">
        <f t="shared" si="121"/>
        <v>0</v>
      </c>
      <c r="S316" s="183"/>
      <c r="T316" s="58">
        <f t="shared" si="122"/>
        <v>0</v>
      </c>
      <c r="U316" s="109"/>
      <c r="V316" s="109"/>
      <c r="W316" s="109"/>
      <c r="X316" s="184"/>
      <c r="Y316" s="188"/>
      <c r="Z316" s="169"/>
      <c r="AA316" s="111"/>
      <c r="AB316" s="111"/>
      <c r="AC316" s="111"/>
      <c r="AD316" s="111"/>
      <c r="AE316" s="119"/>
    </row>
    <row r="317" spans="2:34" ht="30.75" customHeight="1" x14ac:dyDescent="0.2">
      <c r="B317" s="55" t="s">
        <v>150</v>
      </c>
      <c r="C317" s="411" t="s">
        <v>151</v>
      </c>
      <c r="D317" s="412"/>
      <c r="E317" s="88" t="s">
        <v>52</v>
      </c>
      <c r="F317" s="58">
        <f t="shared" si="119"/>
        <v>0</v>
      </c>
      <c r="G317" s="183"/>
      <c r="H317" s="58">
        <f t="shared" si="120"/>
        <v>0</v>
      </c>
      <c r="I317" s="109"/>
      <c r="J317" s="109"/>
      <c r="K317" s="109"/>
      <c r="L317" s="184"/>
      <c r="M317" s="189"/>
      <c r="N317" s="55" t="s">
        <v>150</v>
      </c>
      <c r="O317" s="411" t="s">
        <v>151</v>
      </c>
      <c r="P317" s="412"/>
      <c r="Q317" s="88" t="s">
        <v>52</v>
      </c>
      <c r="R317" s="58">
        <f t="shared" si="121"/>
        <v>0</v>
      </c>
      <c r="S317" s="183"/>
      <c r="T317" s="58">
        <f t="shared" si="122"/>
        <v>0</v>
      </c>
      <c r="U317" s="109"/>
      <c r="V317" s="109"/>
      <c r="W317" s="109"/>
      <c r="X317" s="184"/>
      <c r="Y317" s="188"/>
      <c r="Z317" s="111"/>
      <c r="AA317" s="185"/>
      <c r="AB317" s="185"/>
      <c r="AC317" s="185"/>
      <c r="AD317" s="185"/>
      <c r="AE317" s="119"/>
    </row>
    <row r="318" spans="2:34" ht="34.5" customHeight="1" x14ac:dyDescent="0.2">
      <c r="B318" s="55" t="s">
        <v>152</v>
      </c>
      <c r="C318" s="411" t="s">
        <v>153</v>
      </c>
      <c r="D318" s="420"/>
      <c r="E318" s="56" t="s">
        <v>52</v>
      </c>
      <c r="F318" s="89">
        <f t="shared" ref="F318:L318" si="123">F319+F320+F321+F322</f>
        <v>0</v>
      </c>
      <c r="G318" s="89">
        <f t="shared" si="123"/>
        <v>0</v>
      </c>
      <c r="H318" s="89">
        <f t="shared" si="123"/>
        <v>0</v>
      </c>
      <c r="I318" s="89">
        <f t="shared" si="123"/>
        <v>0</v>
      </c>
      <c r="J318" s="89">
        <f t="shared" si="123"/>
        <v>0</v>
      </c>
      <c r="K318" s="89">
        <f t="shared" si="123"/>
        <v>0</v>
      </c>
      <c r="L318" s="89">
        <f t="shared" si="123"/>
        <v>0</v>
      </c>
      <c r="M318" s="132"/>
      <c r="N318" s="55" t="s">
        <v>152</v>
      </c>
      <c r="O318" s="411" t="s">
        <v>153</v>
      </c>
      <c r="P318" s="420"/>
      <c r="Q318" s="56" t="s">
        <v>52</v>
      </c>
      <c r="R318" s="89">
        <f t="shared" ref="R318:X318" si="124">R319+R320+R321+R322</f>
        <v>0</v>
      </c>
      <c r="S318" s="89">
        <f t="shared" si="124"/>
        <v>0</v>
      </c>
      <c r="T318" s="89">
        <f t="shared" si="124"/>
        <v>0</v>
      </c>
      <c r="U318" s="89">
        <f t="shared" si="124"/>
        <v>0</v>
      </c>
      <c r="V318" s="89">
        <f t="shared" si="124"/>
        <v>0</v>
      </c>
      <c r="W318" s="89">
        <f t="shared" si="124"/>
        <v>0</v>
      </c>
      <c r="X318" s="89">
        <f t="shared" si="124"/>
        <v>0</v>
      </c>
      <c r="Y318" s="188"/>
      <c r="Z318" s="185"/>
      <c r="AA318" s="190"/>
      <c r="AB318" s="191"/>
      <c r="AC318" s="191"/>
      <c r="AD318" s="191"/>
      <c r="AE318" s="119"/>
    </row>
    <row r="319" spans="2:34" ht="36.75" customHeight="1" x14ac:dyDescent="0.2">
      <c r="B319" s="192" t="s">
        <v>154</v>
      </c>
      <c r="C319" s="409" t="s">
        <v>241</v>
      </c>
      <c r="D319" s="410"/>
      <c r="E319" s="103" t="s">
        <v>52</v>
      </c>
      <c r="F319" s="193"/>
      <c r="G319" s="104"/>
      <c r="H319" s="194">
        <f>I319+J319+K319+L319</f>
        <v>0</v>
      </c>
      <c r="I319" s="153"/>
      <c r="J319" s="195"/>
      <c r="K319" s="196">
        <f>F319</f>
        <v>0</v>
      </c>
      <c r="L319" s="106"/>
      <c r="M319" s="132"/>
      <c r="N319" s="192" t="s">
        <v>154</v>
      </c>
      <c r="O319" s="409" t="s">
        <v>241</v>
      </c>
      <c r="P319" s="410"/>
      <c r="Q319" s="103" t="s">
        <v>52</v>
      </c>
      <c r="R319" s="193"/>
      <c r="S319" s="104"/>
      <c r="T319" s="194">
        <f>U319+V319+W319+X319</f>
        <v>0</v>
      </c>
      <c r="U319" s="153"/>
      <c r="V319" s="195"/>
      <c r="W319" s="196">
        <f>R319</f>
        <v>0</v>
      </c>
      <c r="X319" s="106"/>
      <c r="Y319" s="188"/>
      <c r="Z319" s="197"/>
      <c r="AA319" s="198"/>
      <c r="AB319" s="191"/>
      <c r="AC319" s="191"/>
      <c r="AD319" s="191"/>
      <c r="AE319" s="119"/>
    </row>
    <row r="320" spans="2:34" ht="42" customHeight="1" x14ac:dyDescent="0.2">
      <c r="B320" s="192" t="s">
        <v>155</v>
      </c>
      <c r="C320" s="409" t="s">
        <v>156</v>
      </c>
      <c r="D320" s="410"/>
      <c r="E320" s="103" t="s">
        <v>52</v>
      </c>
      <c r="F320" s="65">
        <f>H320-G320</f>
        <v>0</v>
      </c>
      <c r="G320" s="104"/>
      <c r="H320" s="194">
        <f>I320+J320+K320+L320</f>
        <v>0</v>
      </c>
      <c r="I320" s="153"/>
      <c r="J320" s="195"/>
      <c r="K320" s="153"/>
      <c r="L320" s="106"/>
      <c r="M320" s="132"/>
      <c r="N320" s="192" t="s">
        <v>155</v>
      </c>
      <c r="O320" s="409" t="s">
        <v>156</v>
      </c>
      <c r="P320" s="410"/>
      <c r="Q320" s="103" t="s">
        <v>52</v>
      </c>
      <c r="R320" s="65">
        <f>T320-S320</f>
        <v>0</v>
      </c>
      <c r="S320" s="104"/>
      <c r="T320" s="194">
        <f>U320+V320+W320+X320</f>
        <v>0</v>
      </c>
      <c r="U320" s="153"/>
      <c r="V320" s="195"/>
      <c r="W320" s="153"/>
      <c r="X320" s="106"/>
      <c r="Y320" s="188"/>
      <c r="Z320" s="197"/>
      <c r="AA320" s="199"/>
      <c r="AB320" s="191"/>
      <c r="AC320" s="191"/>
      <c r="AD320" s="191"/>
      <c r="AE320" s="119"/>
    </row>
    <row r="321" spans="2:34" ht="42" customHeight="1" x14ac:dyDescent="0.2">
      <c r="B321" s="192" t="s">
        <v>157</v>
      </c>
      <c r="C321" s="409" t="s">
        <v>156</v>
      </c>
      <c r="D321" s="410"/>
      <c r="E321" s="103"/>
      <c r="F321" s="65"/>
      <c r="G321" s="104"/>
      <c r="H321" s="194"/>
      <c r="I321" s="153"/>
      <c r="J321" s="195"/>
      <c r="K321" s="153"/>
      <c r="L321" s="106"/>
      <c r="M321" s="132"/>
      <c r="N321" s="192" t="s">
        <v>157</v>
      </c>
      <c r="O321" s="409" t="s">
        <v>156</v>
      </c>
      <c r="P321" s="410"/>
      <c r="Q321" s="103"/>
      <c r="R321" s="65"/>
      <c r="S321" s="104"/>
      <c r="T321" s="194"/>
      <c r="U321" s="153"/>
      <c r="V321" s="195"/>
      <c r="W321" s="153"/>
      <c r="X321" s="106"/>
      <c r="Y321" s="188"/>
      <c r="Z321" s="197"/>
      <c r="AA321" s="199"/>
      <c r="AB321" s="191"/>
      <c r="AC321" s="191"/>
      <c r="AD321" s="191"/>
      <c r="AE321" s="119"/>
    </row>
    <row r="322" spans="2:34" ht="16.5" customHeight="1" x14ac:dyDescent="0.2">
      <c r="B322" s="192" t="s">
        <v>158</v>
      </c>
      <c r="C322" s="409" t="s">
        <v>156</v>
      </c>
      <c r="D322" s="410"/>
      <c r="E322" s="103" t="s">
        <v>52</v>
      </c>
      <c r="F322" s="65">
        <f>H322-G322</f>
        <v>0</v>
      </c>
      <c r="G322" s="104"/>
      <c r="H322" s="194">
        <f>I322+J322+K322+L322</f>
        <v>0</v>
      </c>
      <c r="I322" s="153"/>
      <c r="J322" s="195"/>
      <c r="K322" s="153"/>
      <c r="L322" s="106"/>
      <c r="M322" s="132"/>
      <c r="N322" s="192" t="s">
        <v>158</v>
      </c>
      <c r="O322" s="409" t="s">
        <v>156</v>
      </c>
      <c r="P322" s="410"/>
      <c r="Q322" s="103" t="s">
        <v>52</v>
      </c>
      <c r="R322" s="65">
        <f>T322-S322</f>
        <v>0</v>
      </c>
      <c r="S322" s="104"/>
      <c r="T322" s="194">
        <f>U322+V322+W322+X322</f>
        <v>0</v>
      </c>
      <c r="U322" s="153"/>
      <c r="V322" s="195"/>
      <c r="W322" s="153"/>
      <c r="X322" s="106"/>
      <c r="Y322" s="188"/>
      <c r="Z322" s="200"/>
      <c r="AA322" s="199"/>
      <c r="AB322" s="191"/>
      <c r="AC322" s="191"/>
      <c r="AD322" s="191"/>
      <c r="AE322" s="119"/>
    </row>
    <row r="323" spans="2:34" ht="35.25" customHeight="1" x14ac:dyDescent="0.2">
      <c r="B323" s="55" t="s">
        <v>159</v>
      </c>
      <c r="C323" s="411" t="s">
        <v>160</v>
      </c>
      <c r="D323" s="412"/>
      <c r="E323" s="56" t="s">
        <v>52</v>
      </c>
      <c r="F323" s="58">
        <f>H323-G323</f>
        <v>0</v>
      </c>
      <c r="G323" s="183"/>
      <c r="H323" s="58">
        <f>I323+J323+K323+L323</f>
        <v>0</v>
      </c>
      <c r="I323" s="109"/>
      <c r="J323" s="201"/>
      <c r="K323" s="109"/>
      <c r="L323" s="202"/>
      <c r="M323" s="132"/>
      <c r="N323" s="55" t="s">
        <v>159</v>
      </c>
      <c r="O323" s="411" t="s">
        <v>160</v>
      </c>
      <c r="P323" s="412"/>
      <c r="Q323" s="56" t="s">
        <v>52</v>
      </c>
      <c r="R323" s="58">
        <f>T323-S323</f>
        <v>0</v>
      </c>
      <c r="S323" s="183"/>
      <c r="T323" s="58">
        <f>U323+V323+W323+X323</f>
        <v>0</v>
      </c>
      <c r="U323" s="109"/>
      <c r="V323" s="201"/>
      <c r="W323" s="109"/>
      <c r="X323" s="202"/>
      <c r="Y323" s="188"/>
      <c r="Z323" s="200"/>
      <c r="AA323" s="199"/>
      <c r="AB323" s="191"/>
      <c r="AC323" s="191"/>
      <c r="AD323" s="191"/>
      <c r="AE323" s="119"/>
    </row>
    <row r="324" spans="2:34" s="209" customFormat="1" ht="35.25" customHeight="1" x14ac:dyDescent="0.3">
      <c r="B324" s="203" t="s">
        <v>161</v>
      </c>
      <c r="C324" s="416" t="s">
        <v>162</v>
      </c>
      <c r="D324" s="417"/>
      <c r="E324" s="56" t="s">
        <v>52</v>
      </c>
      <c r="F324" s="58">
        <f>H324-G324</f>
        <v>0</v>
      </c>
      <c r="G324" s="204"/>
      <c r="H324" s="58">
        <f>I324+J324+K324+L324</f>
        <v>0</v>
      </c>
      <c r="I324" s="204"/>
      <c r="J324" s="205"/>
      <c r="K324" s="206"/>
      <c r="L324" s="207"/>
      <c r="M324" s="132"/>
      <c r="N324" s="203" t="s">
        <v>161</v>
      </c>
      <c r="O324" s="416" t="s">
        <v>162</v>
      </c>
      <c r="P324" s="417"/>
      <c r="Q324" s="56" t="s">
        <v>52</v>
      </c>
      <c r="R324" s="58">
        <f>T324-S324</f>
        <v>0</v>
      </c>
      <c r="S324" s="204"/>
      <c r="T324" s="58">
        <f>U324+V324+W324+X324</f>
        <v>0</v>
      </c>
      <c r="U324" s="204"/>
      <c r="V324" s="205"/>
      <c r="W324" s="206"/>
      <c r="X324" s="207"/>
      <c r="Y324" s="208"/>
      <c r="Z324" s="200"/>
      <c r="AA324" s="191"/>
      <c r="AB324" s="191"/>
      <c r="AC324" s="191"/>
      <c r="AD324" s="191"/>
      <c r="AE324" s="111"/>
      <c r="AF324" s="36"/>
      <c r="AG324" s="36"/>
      <c r="AH324" s="36"/>
    </row>
    <row r="325" spans="2:34" s="209" customFormat="1" ht="35.25" customHeight="1" x14ac:dyDescent="0.2">
      <c r="B325" s="210" t="s">
        <v>163</v>
      </c>
      <c r="C325" s="418" t="s">
        <v>164</v>
      </c>
      <c r="D325" s="211" t="s">
        <v>165</v>
      </c>
      <c r="E325" s="212" t="s">
        <v>52</v>
      </c>
      <c r="F325" s="213">
        <f>H325-G325</f>
        <v>0</v>
      </c>
      <c r="G325" s="213"/>
      <c r="H325" s="214">
        <f>H281-H296</f>
        <v>0</v>
      </c>
      <c r="I325" s="213"/>
      <c r="J325" s="213"/>
      <c r="K325" s="214"/>
      <c r="L325" s="215"/>
      <c r="M325" s="132"/>
      <c r="N325" s="210" t="s">
        <v>163</v>
      </c>
      <c r="O325" s="418" t="s">
        <v>164</v>
      </c>
      <c r="P325" s="211" t="s">
        <v>165</v>
      </c>
      <c r="Q325" s="212" t="s">
        <v>52</v>
      </c>
      <c r="R325" s="213">
        <f>T325-S325</f>
        <v>0</v>
      </c>
      <c r="S325" s="213"/>
      <c r="T325" s="214">
        <f>T281-T296</f>
        <v>0</v>
      </c>
      <c r="U325" s="213"/>
      <c r="V325" s="213"/>
      <c r="W325" s="214"/>
      <c r="X325" s="215"/>
      <c r="Y325" s="208"/>
      <c r="Z325" s="197"/>
      <c r="AA325" s="191"/>
      <c r="AB325" s="191"/>
      <c r="AC325" s="191"/>
      <c r="AD325" s="191"/>
      <c r="AE325" s="111"/>
      <c r="AF325" s="36"/>
      <c r="AG325" s="36"/>
      <c r="AH325" s="36"/>
    </row>
    <row r="326" spans="2:34" s="209" customFormat="1" ht="35.25" customHeight="1" x14ac:dyDescent="0.2">
      <c r="B326" s="210" t="s">
        <v>166</v>
      </c>
      <c r="C326" s="419"/>
      <c r="D326" s="211" t="s">
        <v>167</v>
      </c>
      <c r="E326" s="212" t="s">
        <v>168</v>
      </c>
      <c r="F326" s="213" t="e">
        <f>H326-G326</f>
        <v>#DIV/0!</v>
      </c>
      <c r="G326" s="216"/>
      <c r="H326" s="216" t="e">
        <f>H325/H281*100</f>
        <v>#DIV/0!</v>
      </c>
      <c r="I326" s="216"/>
      <c r="J326" s="216"/>
      <c r="K326" s="216"/>
      <c r="L326" s="217"/>
      <c r="M326" s="132"/>
      <c r="N326" s="210" t="s">
        <v>166</v>
      </c>
      <c r="O326" s="419"/>
      <c r="P326" s="211" t="s">
        <v>167</v>
      </c>
      <c r="Q326" s="212" t="s">
        <v>168</v>
      </c>
      <c r="R326" s="213" t="e">
        <f>T326-S326</f>
        <v>#DIV/0!</v>
      </c>
      <c r="S326" s="216"/>
      <c r="T326" s="216" t="e">
        <f>T325/T281*100</f>
        <v>#DIV/0!</v>
      </c>
      <c r="U326" s="216"/>
      <c r="V326" s="216"/>
      <c r="W326" s="216"/>
      <c r="X326" s="217"/>
      <c r="Y326" s="208"/>
      <c r="Z326" s="218"/>
      <c r="AA326" s="219"/>
      <c r="AB326" s="219"/>
      <c r="AC326" s="219"/>
      <c r="AD326" s="219"/>
      <c r="AE326" s="220"/>
      <c r="AF326" s="221"/>
      <c r="AG326" s="221"/>
      <c r="AH326" s="221"/>
    </row>
    <row r="327" spans="2:34" s="209" customFormat="1" ht="35.25" customHeight="1" thickBot="1" x14ac:dyDescent="0.25">
      <c r="B327" s="222" t="s">
        <v>169</v>
      </c>
      <c r="C327" s="426" t="s">
        <v>170</v>
      </c>
      <c r="D327" s="427"/>
      <c r="E327" s="223" t="s">
        <v>52</v>
      </c>
      <c r="F327" s="224">
        <f>F296</f>
        <v>0</v>
      </c>
      <c r="G327" s="225"/>
      <c r="H327" s="226">
        <f>F327</f>
        <v>0</v>
      </c>
      <c r="I327" s="225"/>
      <c r="J327" s="225"/>
      <c r="K327" s="224">
        <f>K296</f>
        <v>0</v>
      </c>
      <c r="L327" s="227">
        <f>L296</f>
        <v>0</v>
      </c>
      <c r="M327" s="132"/>
      <c r="N327" s="222" t="s">
        <v>169</v>
      </c>
      <c r="O327" s="426" t="s">
        <v>170</v>
      </c>
      <c r="P327" s="427"/>
      <c r="Q327" s="223" t="s">
        <v>52</v>
      </c>
      <c r="R327" s="224">
        <f>R296</f>
        <v>0</v>
      </c>
      <c r="S327" s="225"/>
      <c r="T327" s="226">
        <f>R327</f>
        <v>0</v>
      </c>
      <c r="U327" s="225"/>
      <c r="V327" s="225"/>
      <c r="W327" s="224">
        <f>W296</f>
        <v>0</v>
      </c>
      <c r="X327" s="227">
        <f>X296</f>
        <v>0</v>
      </c>
      <c r="Y327" s="208"/>
      <c r="Z327" s="218"/>
      <c r="AA327" s="219"/>
      <c r="AB327" s="219"/>
      <c r="AC327" s="219"/>
      <c r="AD327" s="219"/>
      <c r="AE327" s="220"/>
      <c r="AF327" s="221"/>
      <c r="AG327" s="221"/>
      <c r="AH327" s="221"/>
    </row>
    <row r="328" spans="2:34" ht="27" thickBot="1" x14ac:dyDescent="0.45">
      <c r="B328" s="423" t="s">
        <v>171</v>
      </c>
      <c r="C328" s="424"/>
      <c r="D328" s="424"/>
      <c r="E328" s="424"/>
      <c r="F328" s="424"/>
      <c r="G328" s="425"/>
      <c r="H328" s="228"/>
      <c r="I328" s="228"/>
      <c r="J328" s="228"/>
      <c r="K328" s="228"/>
      <c r="L328" s="229"/>
      <c r="N328" s="423" t="s">
        <v>171</v>
      </c>
      <c r="O328" s="424"/>
      <c r="P328" s="424"/>
      <c r="Q328" s="424"/>
      <c r="R328" s="424"/>
      <c r="S328" s="425"/>
      <c r="T328" s="228"/>
      <c r="U328" s="228"/>
      <c r="V328" s="228"/>
      <c r="W328" s="228"/>
      <c r="X328" s="229"/>
      <c r="Y328" s="188"/>
      <c r="Z328" s="218"/>
      <c r="AA328" s="219"/>
      <c r="AB328" s="219"/>
      <c r="AC328" s="219"/>
      <c r="AD328" s="219"/>
      <c r="AE328" s="220"/>
      <c r="AF328" s="209"/>
      <c r="AG328" s="209"/>
      <c r="AH328" s="209"/>
    </row>
    <row r="329" spans="2:34" ht="32.25" customHeight="1" thickBot="1" x14ac:dyDescent="0.3">
      <c r="B329" s="230" t="s">
        <v>172</v>
      </c>
      <c r="C329" s="430" t="s">
        <v>173</v>
      </c>
      <c r="D329" s="431"/>
      <c r="E329" s="231" t="s">
        <v>174</v>
      </c>
      <c r="F329" s="232" t="s">
        <v>175</v>
      </c>
      <c r="G329" s="233" t="s">
        <v>176</v>
      </c>
      <c r="H329" s="119"/>
      <c r="I329" s="119"/>
      <c r="J329" s="119"/>
      <c r="K329" s="119"/>
      <c r="L329" s="234"/>
      <c r="N329" s="230" t="s">
        <v>172</v>
      </c>
      <c r="O329" s="430" t="s">
        <v>173</v>
      </c>
      <c r="P329" s="431"/>
      <c r="Q329" s="231" t="s">
        <v>174</v>
      </c>
      <c r="R329" s="232" t="s">
        <v>175</v>
      </c>
      <c r="S329" s="233" t="s">
        <v>176</v>
      </c>
      <c r="T329" s="119"/>
      <c r="U329" s="119"/>
      <c r="V329" s="119"/>
      <c r="W329" s="119"/>
      <c r="X329" s="234"/>
      <c r="Y329" s="188"/>
      <c r="Z329" s="218"/>
      <c r="AA329" s="219"/>
      <c r="AB329" s="219"/>
      <c r="AC329" s="219"/>
      <c r="AD329" s="219"/>
      <c r="AE329" s="220"/>
      <c r="AF329" s="209"/>
      <c r="AG329" s="209"/>
      <c r="AH329" s="209"/>
    </row>
    <row r="330" spans="2:34" ht="36" customHeight="1" x14ac:dyDescent="0.25">
      <c r="B330" s="235">
        <v>1</v>
      </c>
      <c r="C330" s="432" t="s">
        <v>177</v>
      </c>
      <c r="D330" s="433"/>
      <c r="E330" s="236" t="s">
        <v>178</v>
      </c>
      <c r="F330" s="237"/>
      <c r="G330" s="238"/>
      <c r="L330" s="239"/>
      <c r="N330" s="235">
        <v>1</v>
      </c>
      <c r="O330" s="432" t="s">
        <v>177</v>
      </c>
      <c r="P330" s="433"/>
      <c r="Q330" s="236" t="s">
        <v>178</v>
      </c>
      <c r="R330" s="237"/>
      <c r="S330" s="238"/>
      <c r="X330" s="239"/>
      <c r="Y330" s="240"/>
      <c r="Z330" s="197"/>
      <c r="AA330" s="191"/>
      <c r="AB330" s="191"/>
      <c r="AC330" s="191"/>
      <c r="AD330" s="191"/>
      <c r="AE330" s="111"/>
    </row>
    <row r="331" spans="2:34" ht="33.75" customHeight="1" x14ac:dyDescent="0.25">
      <c r="B331" s="241">
        <v>2</v>
      </c>
      <c r="C331" s="391" t="s">
        <v>179</v>
      </c>
      <c r="D331" s="434"/>
      <c r="E331" s="242"/>
      <c r="F331" s="243"/>
      <c r="G331" s="244"/>
      <c r="L331" s="245"/>
      <c r="N331" s="241">
        <v>2</v>
      </c>
      <c r="O331" s="391" t="s">
        <v>179</v>
      </c>
      <c r="P331" s="434"/>
      <c r="Q331" s="242"/>
      <c r="R331" s="243"/>
      <c r="S331" s="244"/>
      <c r="X331" s="245"/>
      <c r="Y331" s="246"/>
      <c r="Z331" s="197"/>
      <c r="AA331" s="247"/>
      <c r="AB331" s="247"/>
      <c r="AC331" s="247"/>
      <c r="AD331" s="247"/>
      <c r="AE331" s="111"/>
    </row>
    <row r="332" spans="2:34" ht="34.5" customHeight="1" x14ac:dyDescent="0.25">
      <c r="B332" s="241">
        <v>3</v>
      </c>
      <c r="C332" s="421" t="s">
        <v>180</v>
      </c>
      <c r="D332" s="422"/>
      <c r="E332" s="248" t="s">
        <v>181</v>
      </c>
      <c r="F332" s="249"/>
      <c r="G332" s="250"/>
      <c r="L332" s="251"/>
      <c r="N332" s="241">
        <v>3</v>
      </c>
      <c r="O332" s="421" t="s">
        <v>180</v>
      </c>
      <c r="P332" s="422"/>
      <c r="Q332" s="248" t="s">
        <v>181</v>
      </c>
      <c r="R332" s="249"/>
      <c r="S332" s="250"/>
      <c r="X332" s="251"/>
      <c r="Y332" s="252"/>
      <c r="Z332" s="253"/>
      <c r="AA332" s="239"/>
      <c r="AB332" s="239"/>
      <c r="AC332" s="239"/>
      <c r="AD332" s="111"/>
      <c r="AE332" s="111"/>
    </row>
    <row r="333" spans="2:34" ht="36" customHeight="1" x14ac:dyDescent="0.25">
      <c r="B333" s="241">
        <v>4</v>
      </c>
      <c r="C333" s="391" t="s">
        <v>182</v>
      </c>
      <c r="D333" s="392"/>
      <c r="E333" s="242" t="s">
        <v>181</v>
      </c>
      <c r="F333" s="254" t="s">
        <v>183</v>
      </c>
      <c r="G333" s="255">
        <f>G330*G331*G332</f>
        <v>0</v>
      </c>
      <c r="L333" s="229"/>
      <c r="N333" s="241">
        <v>4</v>
      </c>
      <c r="O333" s="391" t="s">
        <v>182</v>
      </c>
      <c r="P333" s="392"/>
      <c r="Q333" s="242" t="s">
        <v>181</v>
      </c>
      <c r="R333" s="254" t="s">
        <v>183</v>
      </c>
      <c r="S333" s="255">
        <f>S330*S331*S332</f>
        <v>0</v>
      </c>
      <c r="X333" s="229"/>
      <c r="Y333" s="256"/>
      <c r="Z333" s="239"/>
      <c r="AA333" s="257"/>
      <c r="AB333" s="258"/>
      <c r="AC333" s="259"/>
      <c r="AD333" s="119"/>
      <c r="AE333" s="119"/>
    </row>
    <row r="334" spans="2:34" ht="33.75" customHeight="1" x14ac:dyDescent="0.25">
      <c r="B334" s="241">
        <v>5</v>
      </c>
      <c r="C334" s="391" t="s">
        <v>184</v>
      </c>
      <c r="D334" s="392"/>
      <c r="E334" s="242" t="s">
        <v>185</v>
      </c>
      <c r="F334" s="243"/>
      <c r="G334" s="260"/>
      <c r="L334" s="251"/>
      <c r="N334" s="241">
        <v>5</v>
      </c>
      <c r="O334" s="391" t="s">
        <v>184</v>
      </c>
      <c r="P334" s="392"/>
      <c r="Q334" s="242" t="s">
        <v>185</v>
      </c>
      <c r="R334" s="243"/>
      <c r="S334" s="260"/>
      <c r="X334" s="251"/>
      <c r="Y334" s="256"/>
      <c r="Z334" s="246"/>
      <c r="AA334" s="261"/>
      <c r="AB334" s="262"/>
      <c r="AC334" s="263"/>
      <c r="AD334" s="119"/>
      <c r="AE334" s="119"/>
    </row>
    <row r="335" spans="2:34" ht="36" customHeight="1" x14ac:dyDescent="0.25">
      <c r="B335" s="241">
        <v>6</v>
      </c>
      <c r="C335" s="391" t="s">
        <v>186</v>
      </c>
      <c r="D335" s="392"/>
      <c r="E335" s="242" t="s">
        <v>187</v>
      </c>
      <c r="F335" s="243"/>
      <c r="G335" s="264">
        <v>5.0999999999999997E-2</v>
      </c>
      <c r="L335" s="265"/>
      <c r="N335" s="241">
        <v>6</v>
      </c>
      <c r="O335" s="391" t="s">
        <v>186</v>
      </c>
      <c r="P335" s="392"/>
      <c r="Q335" s="242" t="s">
        <v>187</v>
      </c>
      <c r="R335" s="243"/>
      <c r="S335" s="264">
        <v>5.0999999999999997E-2</v>
      </c>
      <c r="X335" s="265"/>
      <c r="Y335" s="266"/>
      <c r="Z335" s="252"/>
      <c r="AA335" s="261"/>
      <c r="AB335" s="262"/>
      <c r="AC335" s="263"/>
      <c r="AD335" s="119"/>
      <c r="AE335" s="119"/>
    </row>
    <row r="336" spans="2:34" ht="30.75" customHeight="1" x14ac:dyDescent="0.25">
      <c r="B336" s="241">
        <v>7</v>
      </c>
      <c r="C336" s="391" t="s">
        <v>188</v>
      </c>
      <c r="D336" s="392"/>
      <c r="E336" s="242" t="s">
        <v>112</v>
      </c>
      <c r="F336" s="254" t="s">
        <v>189</v>
      </c>
      <c r="G336" s="267">
        <f>G334*G335</f>
        <v>0</v>
      </c>
      <c r="L336" s="266"/>
      <c r="N336" s="241">
        <v>7</v>
      </c>
      <c r="O336" s="391" t="s">
        <v>188</v>
      </c>
      <c r="P336" s="392"/>
      <c r="Q336" s="242" t="s">
        <v>112</v>
      </c>
      <c r="R336" s="254" t="s">
        <v>189</v>
      </c>
      <c r="S336" s="267">
        <f>S334*S335</f>
        <v>0</v>
      </c>
      <c r="X336" s="266"/>
      <c r="Y336" s="266"/>
      <c r="Z336" s="239"/>
      <c r="AA336" s="261"/>
      <c r="AB336" s="262"/>
      <c r="AC336" s="263"/>
      <c r="AD336" s="119"/>
      <c r="AE336" s="119"/>
    </row>
    <row r="337" spans="2:33" ht="15.75" customHeight="1" x14ac:dyDescent="0.25">
      <c r="B337" s="241">
        <v>8</v>
      </c>
      <c r="C337" s="391" t="s">
        <v>190</v>
      </c>
      <c r="D337" s="392"/>
      <c r="E337" s="242" t="s">
        <v>112</v>
      </c>
      <c r="F337" s="254" t="s">
        <v>191</v>
      </c>
      <c r="G337" s="268">
        <f>G333+G336</f>
        <v>0</v>
      </c>
      <c r="L337" s="269"/>
      <c r="N337" s="241">
        <v>8</v>
      </c>
      <c r="O337" s="391" t="s">
        <v>190</v>
      </c>
      <c r="P337" s="392"/>
      <c r="Q337" s="242" t="s">
        <v>112</v>
      </c>
      <c r="R337" s="254" t="s">
        <v>191</v>
      </c>
      <c r="S337" s="268">
        <f>S333+S336</f>
        <v>0</v>
      </c>
      <c r="X337" s="269"/>
      <c r="Y337" s="269"/>
      <c r="Z337" s="239"/>
      <c r="AA337" s="265"/>
      <c r="AB337" s="270"/>
      <c r="AC337" s="271"/>
      <c r="AD337" s="271"/>
      <c r="AE337" s="266"/>
    </row>
    <row r="338" spans="2:33" ht="18" customHeight="1" x14ac:dyDescent="0.25">
      <c r="B338" s="241">
        <v>9</v>
      </c>
      <c r="C338" s="391" t="s">
        <v>192</v>
      </c>
      <c r="D338" s="392"/>
      <c r="E338" s="242" t="s">
        <v>112</v>
      </c>
      <c r="F338" s="254" t="s">
        <v>193</v>
      </c>
      <c r="G338" s="268">
        <f>G337*0.18</f>
        <v>0</v>
      </c>
      <c r="L338" s="269"/>
      <c r="N338" s="241">
        <v>9</v>
      </c>
      <c r="O338" s="391" t="s">
        <v>192</v>
      </c>
      <c r="P338" s="392"/>
      <c r="Q338" s="242" t="s">
        <v>112</v>
      </c>
      <c r="R338" s="254" t="s">
        <v>193</v>
      </c>
      <c r="S338" s="268">
        <f>S337*0.18</f>
        <v>0</v>
      </c>
      <c r="X338" s="269"/>
      <c r="Y338" s="269"/>
      <c r="Z338" s="265"/>
      <c r="AA338" s="266"/>
      <c r="AB338" s="272"/>
      <c r="AC338" s="272"/>
      <c r="AD338" s="272"/>
      <c r="AE338" s="266"/>
    </row>
    <row r="339" spans="2:33" ht="18" customHeight="1" thickBot="1" x14ac:dyDescent="0.3">
      <c r="B339" s="273">
        <v>10</v>
      </c>
      <c r="C339" s="393" t="s">
        <v>194</v>
      </c>
      <c r="D339" s="394"/>
      <c r="E339" s="274" t="s">
        <v>112</v>
      </c>
      <c r="F339" s="275" t="s">
        <v>195</v>
      </c>
      <c r="G339" s="276">
        <f>G337+G338</f>
        <v>0</v>
      </c>
      <c r="L339" s="269"/>
      <c r="N339" s="273">
        <v>10</v>
      </c>
      <c r="O339" s="393" t="s">
        <v>194</v>
      </c>
      <c r="P339" s="394"/>
      <c r="Q339" s="274" t="s">
        <v>112</v>
      </c>
      <c r="R339" s="275" t="s">
        <v>195</v>
      </c>
      <c r="S339" s="276">
        <f>S337+S338</f>
        <v>0</v>
      </c>
      <c r="X339" s="269"/>
      <c r="Y339" s="269"/>
      <c r="Z339" s="266"/>
      <c r="AA339" s="266"/>
      <c r="AB339" s="277"/>
      <c r="AC339" s="277"/>
      <c r="AD339" s="277"/>
      <c r="AE339" s="272"/>
    </row>
    <row r="340" spans="2:33" ht="13.5" thickBot="1" x14ac:dyDescent="0.25">
      <c r="L340" s="36"/>
    </row>
    <row r="341" spans="2:33" ht="19.5" customHeight="1" thickBot="1" x14ac:dyDescent="0.35">
      <c r="B341" s="406" t="s">
        <v>211</v>
      </c>
      <c r="C341" s="407"/>
      <c r="D341" s="407"/>
      <c r="E341" s="407"/>
      <c r="F341" s="407"/>
      <c r="G341" s="407"/>
      <c r="H341" s="407"/>
      <c r="I341" s="407"/>
      <c r="J341" s="407"/>
      <c r="K341" s="407"/>
      <c r="L341" s="408"/>
      <c r="N341" s="406" t="s">
        <v>211</v>
      </c>
      <c r="O341" s="407"/>
      <c r="P341" s="407"/>
      <c r="Q341" s="407"/>
      <c r="R341" s="407"/>
      <c r="S341" s="407"/>
      <c r="T341" s="407"/>
      <c r="U341" s="407"/>
      <c r="V341" s="407"/>
      <c r="W341" s="407"/>
      <c r="X341" s="408"/>
      <c r="Z341" s="395" t="s">
        <v>212</v>
      </c>
      <c r="AA341" s="396"/>
      <c r="AB341" s="396"/>
      <c r="AC341" s="396"/>
      <c r="AD341" s="396"/>
      <c r="AE341" s="396"/>
      <c r="AF341" s="396"/>
      <c r="AG341"/>
    </row>
    <row r="342" spans="2:33" ht="19.5" customHeight="1" thickBot="1" x14ac:dyDescent="0.35">
      <c r="B342" s="397" t="s">
        <v>38</v>
      </c>
      <c r="C342" s="399" t="s">
        <v>39</v>
      </c>
      <c r="D342" s="400"/>
      <c r="E342" s="403" t="s">
        <v>40</v>
      </c>
      <c r="F342" s="381" t="s">
        <v>41</v>
      </c>
      <c r="G342" s="382"/>
      <c r="H342" s="382"/>
      <c r="I342" s="382"/>
      <c r="J342" s="382"/>
      <c r="K342" s="382"/>
      <c r="L342" s="383"/>
      <c r="M342" s="38"/>
      <c r="N342" s="397" t="s">
        <v>38</v>
      </c>
      <c r="O342" s="399" t="s">
        <v>39</v>
      </c>
      <c r="P342" s="400"/>
      <c r="Q342" s="403" t="s">
        <v>40</v>
      </c>
      <c r="R342" s="381" t="s">
        <v>41</v>
      </c>
      <c r="S342" s="382"/>
      <c r="T342" s="382"/>
      <c r="U342" s="382"/>
      <c r="V342" s="382"/>
      <c r="W342" s="382"/>
      <c r="X342" s="383"/>
      <c r="Y342" s="39"/>
      <c r="Z342" s="405" t="s">
        <v>42</v>
      </c>
      <c r="AA342" s="405"/>
      <c r="AB342" s="405"/>
      <c r="AC342" s="405"/>
      <c r="AD342" s="405"/>
      <c r="AE342" s="405"/>
      <c r="AF342" s="405"/>
      <c r="AG342"/>
    </row>
    <row r="343" spans="2:33" ht="48" customHeight="1" thickBot="1" x14ac:dyDescent="0.35">
      <c r="B343" s="398"/>
      <c r="C343" s="401"/>
      <c r="D343" s="402"/>
      <c r="E343" s="404"/>
      <c r="F343" s="40" t="s">
        <v>43</v>
      </c>
      <c r="G343" s="40" t="s">
        <v>44</v>
      </c>
      <c r="H343" s="41" t="s">
        <v>45</v>
      </c>
      <c r="I343" s="41" t="s">
        <v>46</v>
      </c>
      <c r="J343" s="41" t="s">
        <v>47</v>
      </c>
      <c r="K343" s="41" t="s">
        <v>48</v>
      </c>
      <c r="L343" s="42" t="s">
        <v>49</v>
      </c>
      <c r="M343" s="38"/>
      <c r="N343" s="398"/>
      <c r="O343" s="401"/>
      <c r="P343" s="402"/>
      <c r="Q343" s="404"/>
      <c r="R343" s="40" t="s">
        <v>43</v>
      </c>
      <c r="S343" s="40" t="s">
        <v>44</v>
      </c>
      <c r="T343" s="41" t="s">
        <v>45</v>
      </c>
      <c r="U343" s="41" t="s">
        <v>46</v>
      </c>
      <c r="V343" s="41" t="s">
        <v>47</v>
      </c>
      <c r="W343" s="41" t="s">
        <v>48</v>
      </c>
      <c r="X343" s="42" t="s">
        <v>49</v>
      </c>
      <c r="Y343" s="39"/>
      <c r="Z343" s="405" t="s">
        <v>213</v>
      </c>
      <c r="AA343" s="405"/>
      <c r="AB343" s="405"/>
      <c r="AC343" s="405"/>
      <c r="AD343" s="405"/>
      <c r="AE343" s="405"/>
      <c r="AF343" s="405"/>
      <c r="AG343"/>
    </row>
    <row r="344" spans="2:33" ht="19.5" customHeight="1" x14ac:dyDescent="0.3">
      <c r="B344" s="37">
        <v>1</v>
      </c>
      <c r="C344" s="379">
        <v>2</v>
      </c>
      <c r="D344" s="380"/>
      <c r="E344" s="43">
        <v>3</v>
      </c>
      <c r="F344" s="44">
        <v>4</v>
      </c>
      <c r="G344" s="44">
        <v>5</v>
      </c>
      <c r="H344" s="45">
        <v>6</v>
      </c>
      <c r="I344" s="45">
        <v>7</v>
      </c>
      <c r="J344" s="45">
        <v>8</v>
      </c>
      <c r="K344" s="45">
        <v>9</v>
      </c>
      <c r="L344" s="46">
        <v>10</v>
      </c>
      <c r="M344" s="38"/>
      <c r="N344" s="37">
        <v>1</v>
      </c>
      <c r="O344" s="379">
        <v>2</v>
      </c>
      <c r="P344" s="380"/>
      <c r="Q344" s="43">
        <v>3</v>
      </c>
      <c r="R344" s="44">
        <v>4</v>
      </c>
      <c r="S344" s="44">
        <v>5</v>
      </c>
      <c r="T344" s="45">
        <v>6</v>
      </c>
      <c r="U344" s="45">
        <v>7</v>
      </c>
      <c r="V344" s="45">
        <v>8</v>
      </c>
      <c r="W344" s="45">
        <v>9</v>
      </c>
      <c r="X344" s="46">
        <v>10</v>
      </c>
      <c r="Y344" s="39"/>
      <c r="Z344" s="47"/>
      <c r="AA344"/>
      <c r="AB344"/>
      <c r="AC344"/>
      <c r="AD344"/>
      <c r="AE344"/>
      <c r="AF344"/>
      <c r="AG344" s="48"/>
    </row>
    <row r="345" spans="2:33" ht="48.75" customHeight="1" x14ac:dyDescent="0.3">
      <c r="B345" s="49">
        <v>1</v>
      </c>
      <c r="C345" s="387" t="s">
        <v>51</v>
      </c>
      <c r="D345" s="388"/>
      <c r="E345" s="50" t="s">
        <v>52</v>
      </c>
      <c r="F345" s="51">
        <f>F346+F350+F353+F357</f>
        <v>0</v>
      </c>
      <c r="G345" s="51">
        <f>G346+G350+G353+G357</f>
        <v>0</v>
      </c>
      <c r="H345" s="52">
        <f>I345+J345+K345+L345</f>
        <v>0</v>
      </c>
      <c r="I345" s="51">
        <f>I346+I350+I353+I357</f>
        <v>0</v>
      </c>
      <c r="J345" s="51">
        <f>J346+J350+J353+J357</f>
        <v>0</v>
      </c>
      <c r="K345" s="51">
        <f>K346+K350+K353+K357</f>
        <v>0</v>
      </c>
      <c r="L345" s="53">
        <f>L346+L350+L353+L357</f>
        <v>0</v>
      </c>
      <c r="M345" s="38"/>
      <c r="N345" s="49">
        <v>1</v>
      </c>
      <c r="O345" s="387" t="s">
        <v>51</v>
      </c>
      <c r="P345" s="388"/>
      <c r="Q345" s="50" t="s">
        <v>52</v>
      </c>
      <c r="R345" s="51">
        <f>R346+R350+R353+R357</f>
        <v>0</v>
      </c>
      <c r="S345" s="51">
        <f>S346+S350+S353+S357</f>
        <v>0</v>
      </c>
      <c r="T345" s="52">
        <f>U345+V345+W345+X345</f>
        <v>0</v>
      </c>
      <c r="U345" s="51">
        <f>U346+U350+U353+U357</f>
        <v>0</v>
      </c>
      <c r="V345" s="51">
        <f>V346+V350+V353+V357</f>
        <v>0</v>
      </c>
      <c r="W345" s="51">
        <f>W346+W350+W353+W357</f>
        <v>0</v>
      </c>
      <c r="X345" s="53">
        <f>X346+X350+X353+X357</f>
        <v>0</v>
      </c>
      <c r="Y345" s="39"/>
      <c r="Z345" s="54" t="s">
        <v>53</v>
      </c>
      <c r="AA345"/>
      <c r="AB345"/>
      <c r="AC345"/>
      <c r="AD345"/>
      <c r="AF345" s="54" t="s">
        <v>214</v>
      </c>
      <c r="AG345"/>
    </row>
    <row r="346" spans="2:33" ht="46.5" customHeight="1" x14ac:dyDescent="0.3">
      <c r="B346" s="55" t="s">
        <v>55</v>
      </c>
      <c r="C346" s="385" t="s">
        <v>56</v>
      </c>
      <c r="D346" s="386"/>
      <c r="E346" s="56" t="s">
        <v>52</v>
      </c>
      <c r="F346" s="57">
        <f t="shared" ref="F346:L346" si="125">F347+F348+F349</f>
        <v>0</v>
      </c>
      <c r="G346" s="57">
        <f t="shared" si="125"/>
        <v>0</v>
      </c>
      <c r="H346" s="58">
        <f t="shared" si="125"/>
        <v>0</v>
      </c>
      <c r="I346" s="57">
        <f t="shared" si="125"/>
        <v>0</v>
      </c>
      <c r="J346" s="57">
        <f t="shared" si="125"/>
        <v>0</v>
      </c>
      <c r="K346" s="57">
        <f t="shared" si="125"/>
        <v>0</v>
      </c>
      <c r="L346" s="59">
        <f t="shared" si="125"/>
        <v>0</v>
      </c>
      <c r="M346" s="38"/>
      <c r="N346" s="55" t="s">
        <v>55</v>
      </c>
      <c r="O346" s="385" t="s">
        <v>56</v>
      </c>
      <c r="P346" s="386"/>
      <c r="Q346" s="56" t="s">
        <v>52</v>
      </c>
      <c r="R346" s="57">
        <f t="shared" ref="R346:X346" si="126">R347+R348+R349</f>
        <v>0</v>
      </c>
      <c r="S346" s="57">
        <f t="shared" si="126"/>
        <v>0</v>
      </c>
      <c r="T346" s="58">
        <f t="shared" si="126"/>
        <v>0</v>
      </c>
      <c r="U346" s="57">
        <f t="shared" si="126"/>
        <v>0</v>
      </c>
      <c r="V346" s="57">
        <f t="shared" si="126"/>
        <v>0</v>
      </c>
      <c r="W346" s="57">
        <f t="shared" si="126"/>
        <v>0</v>
      </c>
      <c r="X346" s="59">
        <f t="shared" si="126"/>
        <v>0</v>
      </c>
      <c r="Y346" s="39"/>
      <c r="Z346" s="47"/>
      <c r="AA346"/>
      <c r="AB346"/>
      <c r="AC346"/>
      <c r="AD346"/>
      <c r="AE346"/>
      <c r="AF346"/>
      <c r="AG346"/>
    </row>
    <row r="347" spans="2:33" ht="49.5" customHeight="1" x14ac:dyDescent="0.25">
      <c r="B347" s="60" t="s">
        <v>57</v>
      </c>
      <c r="C347" s="377" t="s">
        <v>239</v>
      </c>
      <c r="D347" s="384"/>
      <c r="E347" s="61" t="s">
        <v>52</v>
      </c>
      <c r="F347" s="62"/>
      <c r="G347" s="62"/>
      <c r="H347" s="63">
        <f>F347+G347</f>
        <v>0</v>
      </c>
      <c r="I347" s="64">
        <f>H347</f>
        <v>0</v>
      </c>
      <c r="J347" s="62"/>
      <c r="K347" s="65"/>
      <c r="L347" s="66"/>
      <c r="M347" s="38"/>
      <c r="N347" s="60" t="s">
        <v>57</v>
      </c>
      <c r="O347" s="377" t="s">
        <v>239</v>
      </c>
      <c r="P347" s="384"/>
      <c r="Q347" s="61" t="s">
        <v>52</v>
      </c>
      <c r="R347" s="62"/>
      <c r="S347" s="62"/>
      <c r="T347" s="63">
        <f>R347+S347</f>
        <v>0</v>
      </c>
      <c r="U347" s="64">
        <f>T347</f>
        <v>0</v>
      </c>
      <c r="V347" s="62"/>
      <c r="W347" s="65"/>
      <c r="X347" s="66"/>
      <c r="Y347" s="39"/>
      <c r="Z347" s="437" t="s">
        <v>58</v>
      </c>
      <c r="AA347" s="438"/>
      <c r="AB347" s="438"/>
      <c r="AC347" s="438"/>
      <c r="AD347" s="438"/>
      <c r="AE347" s="438"/>
      <c r="AF347" s="438"/>
      <c r="AG347" s="438"/>
    </row>
    <row r="348" spans="2:33" ht="34.5" customHeight="1" x14ac:dyDescent="0.25">
      <c r="B348" s="60" t="s">
        <v>59</v>
      </c>
      <c r="C348" s="377" t="s">
        <v>60</v>
      </c>
      <c r="D348" s="384"/>
      <c r="E348" s="61" t="s">
        <v>52</v>
      </c>
      <c r="F348" s="62"/>
      <c r="G348" s="62"/>
      <c r="H348" s="63">
        <f>F348+G348</f>
        <v>0</v>
      </c>
      <c r="I348" s="62"/>
      <c r="J348" s="62"/>
      <c r="K348" s="65"/>
      <c r="L348" s="66"/>
      <c r="M348" s="38"/>
      <c r="N348" s="60" t="s">
        <v>59</v>
      </c>
      <c r="O348" s="377" t="s">
        <v>60</v>
      </c>
      <c r="P348" s="384"/>
      <c r="Q348" s="61" t="s">
        <v>52</v>
      </c>
      <c r="R348" s="62"/>
      <c r="S348" s="62"/>
      <c r="T348" s="63">
        <f>R348+S348</f>
        <v>0</v>
      </c>
      <c r="U348" s="62"/>
      <c r="V348" s="62"/>
      <c r="W348" s="65"/>
      <c r="X348" s="66"/>
      <c r="Y348" s="39"/>
      <c r="Z348" s="438"/>
      <c r="AA348" s="438"/>
      <c r="AB348" s="438"/>
      <c r="AC348" s="438"/>
      <c r="AD348" s="438"/>
      <c r="AE348" s="438"/>
      <c r="AF348" s="438"/>
      <c r="AG348" s="438"/>
    </row>
    <row r="349" spans="2:33" ht="36" customHeight="1" x14ac:dyDescent="0.25">
      <c r="B349" s="60" t="s">
        <v>61</v>
      </c>
      <c r="C349" s="377" t="s">
        <v>62</v>
      </c>
      <c r="D349" s="384"/>
      <c r="E349" s="61" t="s">
        <v>52</v>
      </c>
      <c r="F349" s="62"/>
      <c r="G349" s="62"/>
      <c r="H349" s="63">
        <f>F349+G349</f>
        <v>0</v>
      </c>
      <c r="I349" s="62"/>
      <c r="J349" s="62"/>
      <c r="K349" s="65"/>
      <c r="L349" s="66"/>
      <c r="M349" s="38"/>
      <c r="N349" s="60" t="s">
        <v>61</v>
      </c>
      <c r="O349" s="377" t="s">
        <v>62</v>
      </c>
      <c r="P349" s="384"/>
      <c r="Q349" s="61" t="s">
        <v>52</v>
      </c>
      <c r="R349" s="62"/>
      <c r="S349" s="62"/>
      <c r="T349" s="63">
        <f>R349+S349</f>
        <v>0</v>
      </c>
      <c r="U349" s="62"/>
      <c r="V349" s="62"/>
      <c r="W349" s="65"/>
      <c r="X349" s="66"/>
      <c r="Y349" s="39"/>
      <c r="Z349" s="438"/>
      <c r="AA349" s="438"/>
      <c r="AB349" s="438"/>
      <c r="AC349" s="438"/>
      <c r="AD349" s="438"/>
      <c r="AE349" s="438"/>
      <c r="AF349" s="438"/>
      <c r="AG349" s="438"/>
    </row>
    <row r="350" spans="2:33" ht="33.75" customHeight="1" x14ac:dyDescent="0.25">
      <c r="B350" s="55" t="s">
        <v>63</v>
      </c>
      <c r="C350" s="385" t="s">
        <v>64</v>
      </c>
      <c r="D350" s="386"/>
      <c r="E350" s="56" t="s">
        <v>52</v>
      </c>
      <c r="F350" s="57">
        <f t="shared" ref="F350:L350" si="127">F351+F352</f>
        <v>0</v>
      </c>
      <c r="G350" s="57">
        <f t="shared" si="127"/>
        <v>0</v>
      </c>
      <c r="H350" s="58">
        <f t="shared" si="127"/>
        <v>0</v>
      </c>
      <c r="I350" s="57">
        <f t="shared" si="127"/>
        <v>0</v>
      </c>
      <c r="J350" s="57">
        <f t="shared" si="127"/>
        <v>0</v>
      </c>
      <c r="K350" s="57">
        <f t="shared" si="127"/>
        <v>0</v>
      </c>
      <c r="L350" s="59">
        <f t="shared" si="127"/>
        <v>0</v>
      </c>
      <c r="M350" s="38"/>
      <c r="N350" s="55" t="s">
        <v>63</v>
      </c>
      <c r="O350" s="385" t="s">
        <v>64</v>
      </c>
      <c r="P350" s="386"/>
      <c r="Q350" s="56" t="s">
        <v>52</v>
      </c>
      <c r="R350" s="57">
        <f t="shared" ref="R350:X350" si="128">R351+R352</f>
        <v>0</v>
      </c>
      <c r="S350" s="57">
        <f t="shared" si="128"/>
        <v>0</v>
      </c>
      <c r="T350" s="58">
        <f t="shared" si="128"/>
        <v>0</v>
      </c>
      <c r="U350" s="57">
        <f t="shared" si="128"/>
        <v>0</v>
      </c>
      <c r="V350" s="57">
        <f t="shared" si="128"/>
        <v>0</v>
      </c>
      <c r="W350" s="57">
        <f t="shared" si="128"/>
        <v>0</v>
      </c>
      <c r="X350" s="59">
        <f t="shared" si="128"/>
        <v>0</v>
      </c>
      <c r="Y350" s="39"/>
      <c r="Z350" s="438"/>
      <c r="AA350" s="438"/>
      <c r="AB350" s="438"/>
      <c r="AC350" s="438"/>
      <c r="AD350" s="438"/>
      <c r="AE350" s="438"/>
      <c r="AF350" s="438"/>
      <c r="AG350" s="438"/>
    </row>
    <row r="351" spans="2:33" ht="45" customHeight="1" thickBot="1" x14ac:dyDescent="0.3">
      <c r="B351" s="60" t="s">
        <v>65</v>
      </c>
      <c r="C351" s="377" t="s">
        <v>66</v>
      </c>
      <c r="D351" s="384"/>
      <c r="E351" s="61" t="s">
        <v>52</v>
      </c>
      <c r="F351" s="62"/>
      <c r="G351" s="62"/>
      <c r="H351" s="63">
        <f>F351+G351</f>
        <v>0</v>
      </c>
      <c r="I351" s="62"/>
      <c r="J351" s="62"/>
      <c r="K351" s="65"/>
      <c r="L351" s="66"/>
      <c r="M351" s="38"/>
      <c r="N351" s="60" t="s">
        <v>65</v>
      </c>
      <c r="O351" s="377" t="s">
        <v>66</v>
      </c>
      <c r="P351" s="384"/>
      <c r="Q351" s="61" t="s">
        <v>52</v>
      </c>
      <c r="R351" s="62"/>
      <c r="S351" s="62"/>
      <c r="T351" s="63">
        <f>R351+S351</f>
        <v>0</v>
      </c>
      <c r="U351" s="62"/>
      <c r="V351" s="62"/>
      <c r="W351" s="65"/>
      <c r="X351" s="66"/>
      <c r="Y351" s="39"/>
      <c r="Z351" s="438"/>
      <c r="AA351" s="438"/>
      <c r="AB351" s="438"/>
      <c r="AC351" s="438"/>
      <c r="AD351" s="438"/>
      <c r="AE351" s="438"/>
      <c r="AF351" s="438"/>
      <c r="AG351" s="438"/>
    </row>
    <row r="352" spans="2:33" ht="56.25" customHeight="1" thickBot="1" x14ac:dyDescent="0.3">
      <c r="B352" s="60" t="s">
        <v>67</v>
      </c>
      <c r="C352" s="377" t="s">
        <v>68</v>
      </c>
      <c r="D352" s="384"/>
      <c r="E352" s="61" t="s">
        <v>52</v>
      </c>
      <c r="F352" s="62"/>
      <c r="G352" s="62"/>
      <c r="H352" s="63">
        <f>F352+G352</f>
        <v>0</v>
      </c>
      <c r="I352" s="62"/>
      <c r="J352" s="62"/>
      <c r="K352" s="65"/>
      <c r="L352" s="66"/>
      <c r="M352" s="38"/>
      <c r="N352" s="60" t="s">
        <v>67</v>
      </c>
      <c r="O352" s="377" t="s">
        <v>68</v>
      </c>
      <c r="P352" s="384"/>
      <c r="Q352" s="61" t="s">
        <v>52</v>
      </c>
      <c r="R352" s="62"/>
      <c r="S352" s="62"/>
      <c r="T352" s="63">
        <f>R352+S352</f>
        <v>0</v>
      </c>
      <c r="U352" s="62"/>
      <c r="V352" s="62"/>
      <c r="W352" s="65"/>
      <c r="X352" s="66"/>
      <c r="Y352" s="39"/>
      <c r="Z352" s="435" t="s">
        <v>69</v>
      </c>
      <c r="AA352" s="435"/>
      <c r="AB352" s="435"/>
      <c r="AC352" s="436"/>
      <c r="AD352" s="67">
        <f>T389</f>
        <v>0</v>
      </c>
      <c r="AE352" s="68" t="s">
        <v>70</v>
      </c>
      <c r="AF352" s="69" t="s">
        <v>71</v>
      </c>
      <c r="AG352" s="70"/>
    </row>
    <row r="353" spans="2:33" ht="38.25" customHeight="1" thickBot="1" x14ac:dyDescent="0.35">
      <c r="B353" s="55" t="s">
        <v>72</v>
      </c>
      <c r="C353" s="389" t="s">
        <v>73</v>
      </c>
      <c r="D353" s="390"/>
      <c r="E353" s="56" t="s">
        <v>52</v>
      </c>
      <c r="F353" s="57">
        <f t="shared" ref="F353:L353" si="129">F354+F355+F356</f>
        <v>0</v>
      </c>
      <c r="G353" s="57">
        <f t="shared" si="129"/>
        <v>0</v>
      </c>
      <c r="H353" s="58">
        <f t="shared" si="129"/>
        <v>0</v>
      </c>
      <c r="I353" s="57">
        <f t="shared" si="129"/>
        <v>0</v>
      </c>
      <c r="J353" s="57">
        <f t="shared" si="129"/>
        <v>0</v>
      </c>
      <c r="K353" s="57">
        <f t="shared" si="129"/>
        <v>0</v>
      </c>
      <c r="L353" s="59">
        <f t="shared" si="129"/>
        <v>0</v>
      </c>
      <c r="M353" s="38"/>
      <c r="N353" s="55" t="s">
        <v>72</v>
      </c>
      <c r="O353" s="389" t="s">
        <v>73</v>
      </c>
      <c r="P353" s="390"/>
      <c r="Q353" s="56" t="s">
        <v>52</v>
      </c>
      <c r="R353" s="57">
        <f t="shared" ref="R353:X353" si="130">R354+R355+R356</f>
        <v>0</v>
      </c>
      <c r="S353" s="57">
        <f t="shared" si="130"/>
        <v>0</v>
      </c>
      <c r="T353" s="58">
        <f t="shared" si="130"/>
        <v>0</v>
      </c>
      <c r="U353" s="57">
        <f t="shared" si="130"/>
        <v>0</v>
      </c>
      <c r="V353" s="57">
        <f t="shared" si="130"/>
        <v>0</v>
      </c>
      <c r="W353" s="57">
        <f t="shared" si="130"/>
        <v>0</v>
      </c>
      <c r="X353" s="59">
        <f t="shared" si="130"/>
        <v>0</v>
      </c>
      <c r="Y353" s="39"/>
      <c r="Z353" s="435" t="s">
        <v>74</v>
      </c>
      <c r="AA353" s="435"/>
      <c r="AB353" s="435"/>
      <c r="AC353" s="435"/>
      <c r="AD353" s="71" t="s">
        <v>75</v>
      </c>
      <c r="AE353" s="68" t="s">
        <v>70</v>
      </c>
      <c r="AF353" s="72"/>
      <c r="AG353" s="73"/>
    </row>
    <row r="354" spans="2:33" ht="41.25" customHeight="1" x14ac:dyDescent="0.25">
      <c r="B354" s="60" t="s">
        <v>76</v>
      </c>
      <c r="C354" s="377" t="s">
        <v>77</v>
      </c>
      <c r="D354" s="378"/>
      <c r="E354" s="61" t="s">
        <v>52</v>
      </c>
      <c r="F354" s="62"/>
      <c r="G354" s="62"/>
      <c r="H354" s="63">
        <f>F354+G354</f>
        <v>0</v>
      </c>
      <c r="I354" s="62"/>
      <c r="J354" s="62"/>
      <c r="K354" s="65"/>
      <c r="L354" s="66"/>
      <c r="M354" s="38"/>
      <c r="N354" s="60" t="s">
        <v>76</v>
      </c>
      <c r="O354" s="377" t="s">
        <v>77</v>
      </c>
      <c r="P354" s="378"/>
      <c r="Q354" s="61" t="s">
        <v>52</v>
      </c>
      <c r="R354" s="62"/>
      <c r="S354" s="62"/>
      <c r="T354" s="63">
        <f>R354+S354</f>
        <v>0</v>
      </c>
      <c r="U354" s="62"/>
      <c r="V354" s="62"/>
      <c r="W354" s="65"/>
      <c r="X354" s="66"/>
      <c r="Y354" s="39"/>
      <c r="Z354" s="435" t="s">
        <v>78</v>
      </c>
      <c r="AA354" s="435"/>
      <c r="AB354" s="435"/>
      <c r="AC354" s="435"/>
      <c r="AD354" s="71" t="s">
        <v>79</v>
      </c>
      <c r="AE354" s="68" t="s">
        <v>70</v>
      </c>
      <c r="AF354" s="74"/>
      <c r="AG354"/>
    </row>
    <row r="355" spans="2:33" ht="35.25" customHeight="1" thickBot="1" x14ac:dyDescent="0.3">
      <c r="B355" s="60" t="s">
        <v>80</v>
      </c>
      <c r="C355" s="377" t="s">
        <v>81</v>
      </c>
      <c r="D355" s="378"/>
      <c r="E355" s="61" t="s">
        <v>52</v>
      </c>
      <c r="F355" s="62"/>
      <c r="G355" s="62"/>
      <c r="H355" s="63">
        <f>F355+G355</f>
        <v>0</v>
      </c>
      <c r="I355" s="62"/>
      <c r="J355" s="62"/>
      <c r="K355" s="65"/>
      <c r="L355" s="66"/>
      <c r="M355" s="38"/>
      <c r="N355" s="60" t="s">
        <v>80</v>
      </c>
      <c r="O355" s="377" t="s">
        <v>81</v>
      </c>
      <c r="P355" s="378"/>
      <c r="Q355" s="61" t="s">
        <v>52</v>
      </c>
      <c r="R355" s="62"/>
      <c r="S355" s="62"/>
      <c r="T355" s="63">
        <f>R355+S355</f>
        <v>0</v>
      </c>
      <c r="U355" s="62"/>
      <c r="V355" s="62"/>
      <c r="W355" s="65"/>
      <c r="X355" s="66"/>
      <c r="Y355" s="39"/>
      <c r="Z355" s="74"/>
      <c r="AA355" s="74"/>
      <c r="AB355" s="74"/>
      <c r="AC355" s="74"/>
      <c r="AD355" s="74"/>
      <c r="AE355" s="74"/>
      <c r="AF355" s="74"/>
      <c r="AG355"/>
    </row>
    <row r="356" spans="2:33" ht="57" customHeight="1" thickBot="1" x14ac:dyDescent="0.3">
      <c r="B356" s="60" t="s">
        <v>82</v>
      </c>
      <c r="C356" s="377" t="s">
        <v>83</v>
      </c>
      <c r="D356" s="384"/>
      <c r="E356" s="61" t="s">
        <v>52</v>
      </c>
      <c r="F356" s="62"/>
      <c r="G356" s="62"/>
      <c r="H356" s="63">
        <f>F356+G356</f>
        <v>0</v>
      </c>
      <c r="I356" s="62"/>
      <c r="J356" s="62"/>
      <c r="K356" s="65"/>
      <c r="L356" s="66"/>
      <c r="M356" s="38"/>
      <c r="N356" s="60" t="s">
        <v>82</v>
      </c>
      <c r="O356" s="377" t="s">
        <v>83</v>
      </c>
      <c r="P356" s="384"/>
      <c r="Q356" s="61" t="s">
        <v>52</v>
      </c>
      <c r="R356" s="62"/>
      <c r="S356" s="62"/>
      <c r="T356" s="63">
        <f>R356+S356</f>
        <v>0</v>
      </c>
      <c r="U356" s="62"/>
      <c r="V356" s="62"/>
      <c r="W356" s="65"/>
      <c r="X356" s="66"/>
      <c r="Y356" s="39"/>
      <c r="Z356" s="75" t="s">
        <v>84</v>
      </c>
      <c r="AA356" s="75" t="s">
        <v>85</v>
      </c>
      <c r="AB356" s="76" t="s">
        <v>86</v>
      </c>
      <c r="AC356" s="76" t="s">
        <v>87</v>
      </c>
      <c r="AD356" s="76" t="s">
        <v>88</v>
      </c>
      <c r="AE356" s="76" t="s">
        <v>89</v>
      </c>
      <c r="AF356" s="76" t="s">
        <v>90</v>
      </c>
      <c r="AG356"/>
    </row>
    <row r="357" spans="2:33" ht="37.5" customHeight="1" x14ac:dyDescent="0.25">
      <c r="B357" s="55" t="s">
        <v>91</v>
      </c>
      <c r="C357" s="385" t="s">
        <v>92</v>
      </c>
      <c r="D357" s="386"/>
      <c r="E357" s="56" t="s">
        <v>52</v>
      </c>
      <c r="F357" s="57">
        <f t="shared" ref="F357:L357" si="131">F358+F359</f>
        <v>0</v>
      </c>
      <c r="G357" s="57">
        <f t="shared" si="131"/>
        <v>0</v>
      </c>
      <c r="H357" s="58">
        <f t="shared" si="131"/>
        <v>0</v>
      </c>
      <c r="I357" s="57">
        <f t="shared" si="131"/>
        <v>0</v>
      </c>
      <c r="J357" s="57">
        <f t="shared" si="131"/>
        <v>0</v>
      </c>
      <c r="K357" s="57">
        <f t="shared" si="131"/>
        <v>0</v>
      </c>
      <c r="L357" s="59">
        <f t="shared" si="131"/>
        <v>0</v>
      </c>
      <c r="M357" s="38"/>
      <c r="N357" s="55" t="s">
        <v>91</v>
      </c>
      <c r="O357" s="385" t="s">
        <v>92</v>
      </c>
      <c r="P357" s="386"/>
      <c r="Q357" s="56" t="s">
        <v>52</v>
      </c>
      <c r="R357" s="57">
        <f t="shared" ref="R357:X357" si="132">R358+R359</f>
        <v>0</v>
      </c>
      <c r="S357" s="57">
        <f t="shared" si="132"/>
        <v>0</v>
      </c>
      <c r="T357" s="58">
        <f t="shared" si="132"/>
        <v>0</v>
      </c>
      <c r="U357" s="57">
        <f t="shared" si="132"/>
        <v>0</v>
      </c>
      <c r="V357" s="57">
        <f t="shared" si="132"/>
        <v>0</v>
      </c>
      <c r="W357" s="57">
        <f t="shared" si="132"/>
        <v>0</v>
      </c>
      <c r="X357" s="59">
        <f t="shared" si="132"/>
        <v>0</v>
      </c>
      <c r="Y357" s="39"/>
      <c r="Z357" s="439">
        <v>1</v>
      </c>
      <c r="AA357" s="443" t="s">
        <v>93</v>
      </c>
      <c r="AB357" s="78">
        <f>ROUND(AD352*AF353,0)</f>
        <v>0</v>
      </c>
      <c r="AC357" s="79">
        <v>0.92588999999999999</v>
      </c>
      <c r="AD357" s="445">
        <f>ROUND(AB357*AC357,2)</f>
        <v>0</v>
      </c>
      <c r="AE357" s="445">
        <f>ROUND(AD357*18/100,2)</f>
        <v>0</v>
      </c>
      <c r="AF357" s="445">
        <f>AD357+AE357</f>
        <v>0</v>
      </c>
      <c r="AG357"/>
    </row>
    <row r="358" spans="2:33" ht="38.25" customHeight="1" thickBot="1" x14ac:dyDescent="0.3">
      <c r="B358" s="81" t="s">
        <v>94</v>
      </c>
      <c r="C358" s="377" t="s">
        <v>95</v>
      </c>
      <c r="D358" s="384"/>
      <c r="E358" s="61" t="s">
        <v>52</v>
      </c>
      <c r="F358" s="62"/>
      <c r="G358" s="62"/>
      <c r="H358" s="63">
        <f>F358+G358</f>
        <v>0</v>
      </c>
      <c r="I358" s="62"/>
      <c r="J358" s="62"/>
      <c r="K358" s="65"/>
      <c r="L358" s="66"/>
      <c r="M358" s="38"/>
      <c r="N358" s="81" t="s">
        <v>94</v>
      </c>
      <c r="O358" s="377" t="s">
        <v>95</v>
      </c>
      <c r="P358" s="384"/>
      <c r="Q358" s="61" t="s">
        <v>52</v>
      </c>
      <c r="R358" s="62"/>
      <c r="S358" s="62"/>
      <c r="T358" s="63">
        <f>R358+S358</f>
        <v>0</v>
      </c>
      <c r="U358" s="62"/>
      <c r="V358" s="62"/>
      <c r="W358" s="65"/>
      <c r="X358" s="66"/>
      <c r="Y358" s="39"/>
      <c r="Z358" s="440"/>
      <c r="AA358" s="449"/>
      <c r="AB358" s="82"/>
      <c r="AC358" s="83"/>
      <c r="AD358" s="449"/>
      <c r="AE358" s="449"/>
      <c r="AF358" s="449"/>
      <c r="AG358"/>
    </row>
    <row r="359" spans="2:33" ht="29.25" customHeight="1" x14ac:dyDescent="0.25">
      <c r="B359" s="81" t="s">
        <v>96</v>
      </c>
      <c r="C359" s="377" t="s">
        <v>97</v>
      </c>
      <c r="D359" s="384"/>
      <c r="E359" s="61" t="s">
        <v>52</v>
      </c>
      <c r="F359" s="62"/>
      <c r="G359" s="62"/>
      <c r="H359" s="63">
        <f>F359+G359</f>
        <v>0</v>
      </c>
      <c r="I359" s="62"/>
      <c r="J359" s="62"/>
      <c r="K359" s="65"/>
      <c r="L359" s="66"/>
      <c r="M359" s="38"/>
      <c r="N359" s="81" t="s">
        <v>96</v>
      </c>
      <c r="O359" s="377" t="s">
        <v>97</v>
      </c>
      <c r="P359" s="384"/>
      <c r="Q359" s="61" t="s">
        <v>52</v>
      </c>
      <c r="R359" s="62"/>
      <c r="S359" s="62"/>
      <c r="T359" s="63">
        <f>R359+S359</f>
        <v>0</v>
      </c>
      <c r="U359" s="62"/>
      <c r="V359" s="62"/>
      <c r="W359" s="65"/>
      <c r="X359" s="66"/>
      <c r="Y359" s="39"/>
      <c r="Z359" s="441">
        <v>2</v>
      </c>
      <c r="AA359" s="443" t="s">
        <v>98</v>
      </c>
      <c r="AB359" s="78">
        <f>ROUND(AD352-AB357,0)</f>
        <v>0</v>
      </c>
      <c r="AC359" s="79"/>
      <c r="AD359" s="445">
        <f>ROUND(AB359*AC359,2)</f>
        <v>0</v>
      </c>
      <c r="AE359" s="445">
        <f>ROUND(AD359*18/100,2)</f>
        <v>0</v>
      </c>
      <c r="AF359" s="445">
        <f>AD359+AE359</f>
        <v>0</v>
      </c>
      <c r="AG359"/>
    </row>
    <row r="360" spans="2:33" ht="53.25" customHeight="1" thickBot="1" x14ac:dyDescent="0.3">
      <c r="B360" s="49" t="s">
        <v>99</v>
      </c>
      <c r="C360" s="373" t="s">
        <v>100</v>
      </c>
      <c r="D360" s="374"/>
      <c r="E360" s="85" t="s">
        <v>52</v>
      </c>
      <c r="F360" s="86">
        <f t="shared" ref="F360:L360" si="133">F361+F382+F387+F388</f>
        <v>0</v>
      </c>
      <c r="G360" s="86">
        <f t="shared" si="133"/>
        <v>0</v>
      </c>
      <c r="H360" s="86">
        <f t="shared" si="133"/>
        <v>0</v>
      </c>
      <c r="I360" s="86">
        <f t="shared" si="133"/>
        <v>0</v>
      </c>
      <c r="J360" s="86">
        <f t="shared" si="133"/>
        <v>0</v>
      </c>
      <c r="K360" s="86">
        <f t="shared" si="133"/>
        <v>0</v>
      </c>
      <c r="L360" s="86">
        <f t="shared" si="133"/>
        <v>0</v>
      </c>
      <c r="M360" s="38"/>
      <c r="N360" s="49" t="s">
        <v>99</v>
      </c>
      <c r="O360" s="373" t="s">
        <v>100</v>
      </c>
      <c r="P360" s="374"/>
      <c r="Q360" s="85" t="s">
        <v>52</v>
      </c>
      <c r="R360" s="86">
        <f t="shared" ref="R360:X360" si="134">R361+R382+R387+R388</f>
        <v>0</v>
      </c>
      <c r="S360" s="86">
        <f t="shared" si="134"/>
        <v>0</v>
      </c>
      <c r="T360" s="86">
        <f t="shared" si="134"/>
        <v>0</v>
      </c>
      <c r="U360" s="86">
        <f t="shared" si="134"/>
        <v>0</v>
      </c>
      <c r="V360" s="86">
        <f t="shared" si="134"/>
        <v>0</v>
      </c>
      <c r="W360" s="86">
        <f t="shared" si="134"/>
        <v>0</v>
      </c>
      <c r="X360" s="86">
        <f t="shared" si="134"/>
        <v>0</v>
      </c>
      <c r="Y360" s="39"/>
      <c r="Z360" s="442"/>
      <c r="AA360" s="444"/>
      <c r="AB360" s="82"/>
      <c r="AC360" s="87"/>
      <c r="AD360" s="450"/>
      <c r="AE360" s="450"/>
      <c r="AF360" s="450"/>
      <c r="AG360"/>
    </row>
    <row r="361" spans="2:33" ht="32.25" customHeight="1" x14ac:dyDescent="0.3">
      <c r="B361" s="55" t="s">
        <v>101</v>
      </c>
      <c r="C361" s="375" t="s">
        <v>102</v>
      </c>
      <c r="D361" s="376"/>
      <c r="E361" s="88" t="s">
        <v>52</v>
      </c>
      <c r="F361" s="89">
        <f t="shared" ref="F361:L361" si="135">F362+F364+F381</f>
        <v>0</v>
      </c>
      <c r="G361" s="90">
        <f t="shared" si="135"/>
        <v>0</v>
      </c>
      <c r="H361" s="90">
        <f t="shared" si="135"/>
        <v>0</v>
      </c>
      <c r="I361" s="90">
        <f t="shared" si="135"/>
        <v>0</v>
      </c>
      <c r="J361" s="90">
        <f t="shared" si="135"/>
        <v>0</v>
      </c>
      <c r="K361" s="90">
        <f t="shared" si="135"/>
        <v>0</v>
      </c>
      <c r="L361" s="90">
        <f t="shared" si="135"/>
        <v>0</v>
      </c>
      <c r="M361" s="38"/>
      <c r="N361" s="55" t="s">
        <v>101</v>
      </c>
      <c r="O361" s="375" t="s">
        <v>102</v>
      </c>
      <c r="P361" s="376"/>
      <c r="Q361" s="88" t="s">
        <v>52</v>
      </c>
      <c r="R361" s="89">
        <f t="shared" ref="R361:X361" si="136">R362+R364+R381</f>
        <v>0</v>
      </c>
      <c r="S361" s="90">
        <f t="shared" si="136"/>
        <v>0</v>
      </c>
      <c r="T361" s="90">
        <f t="shared" si="136"/>
        <v>0</v>
      </c>
      <c r="U361" s="90">
        <f t="shared" si="136"/>
        <v>0</v>
      </c>
      <c r="V361" s="90">
        <f t="shared" si="136"/>
        <v>0</v>
      </c>
      <c r="W361" s="90">
        <f t="shared" si="136"/>
        <v>0</v>
      </c>
      <c r="X361" s="90">
        <f t="shared" si="136"/>
        <v>0</v>
      </c>
      <c r="Y361" s="91"/>
      <c r="Z361" s="439">
        <v>3</v>
      </c>
      <c r="AA361" s="443" t="s">
        <v>103</v>
      </c>
      <c r="AB361" s="78">
        <f>AB357+AB359</f>
        <v>0</v>
      </c>
      <c r="AC361" s="80"/>
      <c r="AD361" s="445">
        <f>AD357+AD359</f>
        <v>0</v>
      </c>
      <c r="AE361" s="445">
        <f>AE357+AE359</f>
        <v>0</v>
      </c>
      <c r="AF361" s="445">
        <f>AF357+AF359</f>
        <v>0</v>
      </c>
      <c r="AG361"/>
    </row>
    <row r="362" spans="2:33" ht="34.5" customHeight="1" thickBot="1" x14ac:dyDescent="0.35">
      <c r="B362" s="92" t="s">
        <v>104</v>
      </c>
      <c r="C362" s="428" t="s">
        <v>105</v>
      </c>
      <c r="D362" s="429"/>
      <c r="E362" s="93" t="s">
        <v>52</v>
      </c>
      <c r="F362" s="94">
        <f>H362-G362</f>
        <v>0</v>
      </c>
      <c r="G362" s="95"/>
      <c r="H362" s="94">
        <f>I362+J362+K362+L362</f>
        <v>0</v>
      </c>
      <c r="I362" s="95"/>
      <c r="J362" s="95"/>
      <c r="K362" s="96"/>
      <c r="L362" s="97"/>
      <c r="M362" s="98"/>
      <c r="N362" s="92" t="s">
        <v>104</v>
      </c>
      <c r="O362" s="428" t="s">
        <v>105</v>
      </c>
      <c r="P362" s="429"/>
      <c r="Q362" s="93" t="s">
        <v>52</v>
      </c>
      <c r="R362" s="94">
        <f>T362-S362</f>
        <v>0</v>
      </c>
      <c r="S362" s="95"/>
      <c r="T362" s="94">
        <f>U362+V362+W362+X362</f>
        <v>0</v>
      </c>
      <c r="U362" s="95"/>
      <c r="V362" s="95"/>
      <c r="W362" s="96"/>
      <c r="X362" s="97"/>
      <c r="Y362" s="99"/>
      <c r="Z362" s="447"/>
      <c r="AA362" s="444"/>
      <c r="AB362" s="100"/>
      <c r="AC362" s="101"/>
      <c r="AD362" s="446"/>
      <c r="AE362" s="446"/>
      <c r="AF362" s="446"/>
      <c r="AG362"/>
    </row>
    <row r="363" spans="2:33" ht="36.75" customHeight="1" thickBot="1" x14ac:dyDescent="0.35">
      <c r="B363" s="102" t="s">
        <v>106</v>
      </c>
      <c r="C363" s="409" t="s">
        <v>107</v>
      </c>
      <c r="D363" s="410"/>
      <c r="E363" s="103" t="s">
        <v>52</v>
      </c>
      <c r="F363" s="65">
        <f>H363-G363</f>
        <v>0</v>
      </c>
      <c r="G363" s="104"/>
      <c r="H363" s="63">
        <f>I363+J363+K363+L363</f>
        <v>0</v>
      </c>
      <c r="I363" s="104"/>
      <c r="J363" s="104"/>
      <c r="K363" s="105"/>
      <c r="L363" s="106"/>
      <c r="M363" s="98"/>
      <c r="N363" s="102" t="s">
        <v>106</v>
      </c>
      <c r="O363" s="409" t="s">
        <v>107</v>
      </c>
      <c r="P363" s="410"/>
      <c r="Q363" s="103" t="s">
        <v>52</v>
      </c>
      <c r="R363" s="65">
        <f>T363-S363</f>
        <v>0</v>
      </c>
      <c r="S363" s="104"/>
      <c r="T363" s="63">
        <f>U363+V363+W363+X363</f>
        <v>0</v>
      </c>
      <c r="U363" s="104"/>
      <c r="V363" s="104"/>
      <c r="W363" s="105"/>
      <c r="X363" s="106"/>
      <c r="Y363" s="99"/>
      <c r="Z363" s="107"/>
      <c r="AA363" s="108" t="s">
        <v>108</v>
      </c>
      <c r="AB363" s="107"/>
      <c r="AC363" s="107"/>
      <c r="AD363" s="107"/>
      <c r="AE363" s="107"/>
      <c r="AF363"/>
      <c r="AG363"/>
    </row>
    <row r="364" spans="2:33" s="117" customFormat="1" ht="57" customHeight="1" x14ac:dyDescent="0.3">
      <c r="B364" s="55" t="s">
        <v>109</v>
      </c>
      <c r="C364" s="411" t="s">
        <v>110</v>
      </c>
      <c r="D364" s="420"/>
      <c r="E364" s="88" t="s">
        <v>52</v>
      </c>
      <c r="F364" s="57">
        <f>F365+F370+F375+F379+F380</f>
        <v>0</v>
      </c>
      <c r="G364" s="57">
        <f>G365+G370+G375+G379+G380</f>
        <v>0</v>
      </c>
      <c r="H364" s="109">
        <f>I364+J364+K364+L364</f>
        <v>0</v>
      </c>
      <c r="I364" s="109">
        <f>I365+I370+I375+I379+I380</f>
        <v>0</v>
      </c>
      <c r="J364" s="109">
        <f>J365+J370+J375+J379+J380</f>
        <v>0</v>
      </c>
      <c r="K364" s="109">
        <f>K365+K370+K375+K379+K380</f>
        <v>0</v>
      </c>
      <c r="L364" s="110">
        <f>L365+L370+L375+L379+L380</f>
        <v>0</v>
      </c>
      <c r="M364" s="98"/>
      <c r="N364" s="55" t="s">
        <v>109</v>
      </c>
      <c r="O364" s="411" t="s">
        <v>110</v>
      </c>
      <c r="P364" s="420"/>
      <c r="Q364" s="88" t="s">
        <v>52</v>
      </c>
      <c r="R364" s="57">
        <f>R365+R370+R375+R379+R380</f>
        <v>0</v>
      </c>
      <c r="S364" s="57">
        <f>S365+S370+S375+S379+S380</f>
        <v>0</v>
      </c>
      <c r="T364" s="109">
        <f>U364+V364+W364+X364</f>
        <v>0</v>
      </c>
      <c r="U364" s="109">
        <f>U365+U370+U375+U379+U380</f>
        <v>0</v>
      </c>
      <c r="V364" s="109">
        <f>V365+V370+V375+V379+V380</f>
        <v>0</v>
      </c>
      <c r="W364" s="109">
        <f>W365+W370+W375+W379+W380</f>
        <v>0</v>
      </c>
      <c r="X364" s="110">
        <f>X365+X370+X375+X379+X380</f>
        <v>0</v>
      </c>
      <c r="Y364" s="111"/>
      <c r="Z364" s="77">
        <v>4</v>
      </c>
      <c r="AA364" s="112" t="s">
        <v>111</v>
      </c>
      <c r="AB364" s="113"/>
      <c r="AC364" s="114" t="s">
        <v>112</v>
      </c>
      <c r="AD364" s="115"/>
      <c r="AE364" s="116"/>
      <c r="AF364"/>
      <c r="AG364"/>
    </row>
    <row r="365" spans="2:33" ht="55.5" customHeight="1" x14ac:dyDescent="0.3">
      <c r="B365" s="55" t="s">
        <v>113</v>
      </c>
      <c r="C365" s="411" t="s">
        <v>114</v>
      </c>
      <c r="D365" s="420"/>
      <c r="E365" s="56" t="s">
        <v>52</v>
      </c>
      <c r="F365" s="58">
        <f t="shared" ref="F365:L365" si="137">F366+F367+F368</f>
        <v>0</v>
      </c>
      <c r="G365" s="58">
        <f t="shared" si="137"/>
        <v>0</v>
      </c>
      <c r="H365" s="58">
        <f t="shared" si="137"/>
        <v>0</v>
      </c>
      <c r="I365" s="58">
        <f t="shared" si="137"/>
        <v>0</v>
      </c>
      <c r="J365" s="58">
        <f t="shared" si="137"/>
        <v>0</v>
      </c>
      <c r="K365" s="58">
        <f t="shared" si="137"/>
        <v>0</v>
      </c>
      <c r="L365" s="58">
        <f t="shared" si="137"/>
        <v>0</v>
      </c>
      <c r="M365" s="118"/>
      <c r="N365" s="55" t="s">
        <v>113</v>
      </c>
      <c r="O365" s="411" t="s">
        <v>114</v>
      </c>
      <c r="P365" s="420"/>
      <c r="Q365" s="56" t="s">
        <v>52</v>
      </c>
      <c r="R365" s="58">
        <f t="shared" ref="R365:X365" si="138">R366+R367+R368</f>
        <v>0</v>
      </c>
      <c r="S365" s="58">
        <f t="shared" si="138"/>
        <v>0</v>
      </c>
      <c r="T365" s="58">
        <f t="shared" si="138"/>
        <v>0</v>
      </c>
      <c r="U365" s="58">
        <f t="shared" si="138"/>
        <v>0</v>
      </c>
      <c r="V365" s="58">
        <f t="shared" si="138"/>
        <v>0</v>
      </c>
      <c r="W365" s="58">
        <f t="shared" si="138"/>
        <v>0</v>
      </c>
      <c r="X365" s="58">
        <f t="shared" si="138"/>
        <v>0</v>
      </c>
      <c r="Y365" s="119"/>
      <c r="Z365" s="120"/>
      <c r="AA365" s="121" t="s">
        <v>115</v>
      </c>
      <c r="AB365" s="122"/>
      <c r="AC365" s="123" t="s">
        <v>112</v>
      </c>
      <c r="AD365" s="124">
        <f>ROUND(AD364/118*18,2)</f>
        <v>0</v>
      </c>
      <c r="AE365" s="125"/>
      <c r="AF365"/>
      <c r="AG365"/>
    </row>
    <row r="366" spans="2:33" ht="49.5" customHeight="1" x14ac:dyDescent="0.3">
      <c r="B366" s="126" t="s">
        <v>116</v>
      </c>
      <c r="C366" s="409" t="s">
        <v>240</v>
      </c>
      <c r="D366" s="410"/>
      <c r="E366" s="103" t="s">
        <v>52</v>
      </c>
      <c r="F366" s="65"/>
      <c r="G366" s="104"/>
      <c r="H366" s="63">
        <f>I366+J366+K366+L366</f>
        <v>0</v>
      </c>
      <c r="I366" s="104"/>
      <c r="J366" s="104"/>
      <c r="K366" s="127"/>
      <c r="L366" s="128"/>
      <c r="M366" s="129"/>
      <c r="N366" s="126" t="s">
        <v>116</v>
      </c>
      <c r="O366" s="409" t="s">
        <v>240</v>
      </c>
      <c r="P366" s="410"/>
      <c r="Q366" s="103" t="s">
        <v>52</v>
      </c>
      <c r="R366" s="65"/>
      <c r="S366" s="104"/>
      <c r="T366" s="63">
        <f>U366+V366+W366+X366</f>
        <v>0</v>
      </c>
      <c r="U366" s="104"/>
      <c r="V366" s="104"/>
      <c r="W366" s="127"/>
      <c r="X366" s="128"/>
      <c r="Y366" s="119"/>
      <c r="Z366" s="84">
        <v>5</v>
      </c>
      <c r="AA366" s="130" t="s">
        <v>117</v>
      </c>
      <c r="AB366" s="131"/>
      <c r="AC366" s="123" t="s">
        <v>112</v>
      </c>
      <c r="AD366" s="124">
        <f>AF361-AD364</f>
        <v>0</v>
      </c>
      <c r="AE366" s="125"/>
      <c r="AF366"/>
      <c r="AG366" s="73"/>
    </row>
    <row r="367" spans="2:33" ht="38.25" customHeight="1" thickBot="1" x14ac:dyDescent="0.35">
      <c r="B367" s="126" t="s">
        <v>118</v>
      </c>
      <c r="C367" s="409" t="s">
        <v>119</v>
      </c>
      <c r="D367" s="410"/>
      <c r="E367" s="103" t="s">
        <v>52</v>
      </c>
      <c r="F367" s="65">
        <f>H367-G367</f>
        <v>0</v>
      </c>
      <c r="G367" s="104"/>
      <c r="H367" s="63">
        <f>I367+J367+K367+L367</f>
        <v>0</v>
      </c>
      <c r="I367" s="104"/>
      <c r="J367" s="104"/>
      <c r="K367" s="105"/>
      <c r="L367" s="106"/>
      <c r="M367" s="132"/>
      <c r="N367" s="126" t="s">
        <v>118</v>
      </c>
      <c r="O367" s="409" t="s">
        <v>119</v>
      </c>
      <c r="P367" s="410"/>
      <c r="Q367" s="103" t="s">
        <v>52</v>
      </c>
      <c r="R367" s="65">
        <f>T367-S367</f>
        <v>0</v>
      </c>
      <c r="S367" s="104"/>
      <c r="T367" s="63">
        <f>U367+V367+W367+X367</f>
        <v>0</v>
      </c>
      <c r="U367" s="104"/>
      <c r="V367" s="104"/>
      <c r="W367" s="105"/>
      <c r="X367" s="106"/>
      <c r="Y367" s="133"/>
      <c r="Z367" s="134"/>
      <c r="AA367" s="135" t="s">
        <v>115</v>
      </c>
      <c r="AB367" s="136"/>
      <c r="AC367" s="137" t="s">
        <v>112</v>
      </c>
      <c r="AD367" s="138">
        <f>ROUND(AD366*18/118,2)</f>
        <v>0</v>
      </c>
      <c r="AE367" s="139"/>
      <c r="AF367"/>
      <c r="AG367"/>
    </row>
    <row r="368" spans="2:33" ht="38.25" customHeight="1" x14ac:dyDescent="0.3">
      <c r="B368" s="126" t="s">
        <v>118</v>
      </c>
      <c r="C368" s="409" t="s">
        <v>119</v>
      </c>
      <c r="D368" s="410"/>
      <c r="E368" s="103"/>
      <c r="F368" s="65"/>
      <c r="G368" s="104"/>
      <c r="H368" s="63"/>
      <c r="I368" s="104"/>
      <c r="J368" s="104"/>
      <c r="K368" s="105"/>
      <c r="L368" s="106"/>
      <c r="M368" s="132"/>
      <c r="N368" s="126" t="s">
        <v>118</v>
      </c>
      <c r="O368" s="409" t="s">
        <v>119</v>
      </c>
      <c r="P368" s="410"/>
      <c r="Q368" s="103"/>
      <c r="R368" s="65"/>
      <c r="S368" s="104"/>
      <c r="T368" s="63"/>
      <c r="U368" s="104"/>
      <c r="V368" s="104"/>
      <c r="W368" s="105"/>
      <c r="X368" s="106"/>
      <c r="Y368" s="133"/>
      <c r="Z368" s="140"/>
      <c r="AA368" s="141"/>
      <c r="AB368" s="142"/>
      <c r="AC368" s="143"/>
      <c r="AD368" s="144"/>
      <c r="AE368" s="145"/>
      <c r="AF368"/>
      <c r="AG368"/>
    </row>
    <row r="369" spans="2:34" ht="42.75" customHeight="1" x14ac:dyDescent="0.2">
      <c r="B369" s="126" t="s">
        <v>120</v>
      </c>
      <c r="C369" s="409" t="s">
        <v>121</v>
      </c>
      <c r="D369" s="410"/>
      <c r="E369" s="103" t="s">
        <v>52</v>
      </c>
      <c r="F369" s="65">
        <f>H369-G369</f>
        <v>0</v>
      </c>
      <c r="G369" s="104"/>
      <c r="H369" s="63">
        <f>I369+J369+K369+L369</f>
        <v>0</v>
      </c>
      <c r="I369" s="104"/>
      <c r="J369" s="104"/>
      <c r="K369" s="105"/>
      <c r="L369" s="106"/>
      <c r="M369" s="132"/>
      <c r="N369" s="126" t="s">
        <v>120</v>
      </c>
      <c r="O369" s="409" t="s">
        <v>121</v>
      </c>
      <c r="P369" s="410"/>
      <c r="Q369" s="103" t="s">
        <v>52</v>
      </c>
      <c r="R369" s="65">
        <f>T369-S369</f>
        <v>0</v>
      </c>
      <c r="S369" s="104"/>
      <c r="T369" s="63">
        <f>U369+V369+W369+X369</f>
        <v>0</v>
      </c>
      <c r="U369" s="104"/>
      <c r="V369" s="104"/>
      <c r="W369" s="105"/>
      <c r="X369" s="106"/>
      <c r="Y369" s="133"/>
      <c r="Z369" s="146"/>
      <c r="AA369" s="147"/>
      <c r="AB369" s="148"/>
      <c r="AC369" s="149"/>
      <c r="AD369" s="150"/>
      <c r="AE369" s="151"/>
      <c r="AF369"/>
      <c r="AG369"/>
    </row>
    <row r="370" spans="2:34" ht="47.25" customHeight="1" x14ac:dyDescent="0.2">
      <c r="B370" s="55" t="s">
        <v>122</v>
      </c>
      <c r="C370" s="411" t="s">
        <v>123</v>
      </c>
      <c r="D370" s="420"/>
      <c r="E370" s="56" t="s">
        <v>52</v>
      </c>
      <c r="F370" s="58">
        <f t="shared" ref="F370:L370" si="139">F371+F372+F373</f>
        <v>0</v>
      </c>
      <c r="G370" s="58">
        <f t="shared" si="139"/>
        <v>0</v>
      </c>
      <c r="H370" s="58">
        <f t="shared" si="139"/>
        <v>0</v>
      </c>
      <c r="I370" s="58">
        <f t="shared" si="139"/>
        <v>0</v>
      </c>
      <c r="J370" s="58">
        <f t="shared" si="139"/>
        <v>0</v>
      </c>
      <c r="K370" s="58">
        <f t="shared" si="139"/>
        <v>0</v>
      </c>
      <c r="L370" s="58">
        <f t="shared" si="139"/>
        <v>0</v>
      </c>
      <c r="M370" s="132"/>
      <c r="N370" s="55" t="s">
        <v>122</v>
      </c>
      <c r="O370" s="411" t="s">
        <v>123</v>
      </c>
      <c r="P370" s="420"/>
      <c r="Q370" s="56" t="s">
        <v>52</v>
      </c>
      <c r="R370" s="58">
        <f t="shared" ref="R370:X370" si="140">R371+R372+R373</f>
        <v>0</v>
      </c>
      <c r="S370" s="58">
        <f t="shared" si="140"/>
        <v>0</v>
      </c>
      <c r="T370" s="58">
        <f t="shared" si="140"/>
        <v>0</v>
      </c>
      <c r="U370" s="58">
        <f t="shared" si="140"/>
        <v>0</v>
      </c>
      <c r="V370" s="58">
        <f t="shared" si="140"/>
        <v>0</v>
      </c>
      <c r="W370" s="58">
        <f t="shared" si="140"/>
        <v>0</v>
      </c>
      <c r="X370" s="58">
        <f t="shared" si="140"/>
        <v>0</v>
      </c>
      <c r="Y370" s="133"/>
      <c r="Z370" s="146"/>
      <c r="AA370" s="147"/>
      <c r="AB370" s="148"/>
      <c r="AC370" s="149"/>
      <c r="AD370" s="150"/>
      <c r="AE370" s="151"/>
      <c r="AF370"/>
      <c r="AG370"/>
    </row>
    <row r="371" spans="2:34" ht="42.75" customHeight="1" x14ac:dyDescent="0.3">
      <c r="B371" s="152" t="s">
        <v>124</v>
      </c>
      <c r="C371" s="409" t="s">
        <v>125</v>
      </c>
      <c r="D371" s="410"/>
      <c r="E371" s="103" t="s">
        <v>52</v>
      </c>
      <c r="F371" s="65">
        <f>H371-G371</f>
        <v>0</v>
      </c>
      <c r="G371" s="104"/>
      <c r="H371" s="63">
        <f>I371+J371+K371+L371</f>
        <v>0</v>
      </c>
      <c r="I371" s="153"/>
      <c r="J371" s="153"/>
      <c r="K371" s="153"/>
      <c r="L371" s="106"/>
      <c r="M371" s="154"/>
      <c r="N371" s="152" t="s">
        <v>124</v>
      </c>
      <c r="O371" s="409" t="s">
        <v>125</v>
      </c>
      <c r="P371" s="410"/>
      <c r="Q371" s="103" t="s">
        <v>52</v>
      </c>
      <c r="R371" s="65">
        <f>T371-S371</f>
        <v>0</v>
      </c>
      <c r="S371" s="104"/>
      <c r="T371" s="63">
        <f>U371+V371+W371+X371</f>
        <v>0</v>
      </c>
      <c r="U371" s="153"/>
      <c r="V371" s="153"/>
      <c r="W371" s="153"/>
      <c r="X371" s="106"/>
      <c r="Y371" s="133"/>
      <c r="Z371" s="155" t="s">
        <v>126</v>
      </c>
      <c r="AA371" s="156"/>
      <c r="AB371" s="157"/>
      <c r="AC371" s="157"/>
      <c r="AD371" s="158"/>
      <c r="AE371" s="448" t="s">
        <v>127</v>
      </c>
      <c r="AF371" s="448"/>
      <c r="AG371" s="156"/>
    </row>
    <row r="372" spans="2:34" ht="36" customHeight="1" x14ac:dyDescent="0.3">
      <c r="B372" s="152" t="s">
        <v>128</v>
      </c>
      <c r="C372" s="409" t="s">
        <v>125</v>
      </c>
      <c r="D372" s="410"/>
      <c r="E372" s="103" t="s">
        <v>52</v>
      </c>
      <c r="F372" s="65">
        <f>H372-G372</f>
        <v>0</v>
      </c>
      <c r="G372" s="104"/>
      <c r="H372" s="63">
        <f>I372+J372+K372+L372</f>
        <v>0</v>
      </c>
      <c r="I372" s="153"/>
      <c r="J372" s="153"/>
      <c r="K372" s="153"/>
      <c r="L372" s="106"/>
      <c r="M372" s="132"/>
      <c r="N372" s="152" t="s">
        <v>128</v>
      </c>
      <c r="O372" s="409" t="s">
        <v>125</v>
      </c>
      <c r="P372" s="410"/>
      <c r="Q372" s="103" t="s">
        <v>52</v>
      </c>
      <c r="R372" s="65">
        <f>T372-S372</f>
        <v>0</v>
      </c>
      <c r="S372" s="104"/>
      <c r="T372" s="63">
        <f>U372+V372+W372+X372</f>
        <v>0</v>
      </c>
      <c r="U372" s="153"/>
      <c r="V372" s="153"/>
      <c r="W372" s="153"/>
      <c r="X372" s="106"/>
      <c r="Y372" s="133"/>
      <c r="Z372" s="159" t="s">
        <v>129</v>
      </c>
      <c r="AA372" s="159"/>
      <c r="AB372" s="156"/>
      <c r="AC372" s="156"/>
      <c r="AD372" s="160"/>
      <c r="AE372" s="161" t="s">
        <v>130</v>
      </c>
      <c r="AF372" s="161"/>
      <c r="AG372" s="159"/>
      <c r="AH372" s="162"/>
    </row>
    <row r="373" spans="2:34" ht="36" customHeight="1" x14ac:dyDescent="0.3">
      <c r="B373" s="152" t="s">
        <v>131</v>
      </c>
      <c r="C373" s="409" t="s">
        <v>125</v>
      </c>
      <c r="D373" s="410"/>
      <c r="E373" s="103"/>
      <c r="F373" s="65"/>
      <c r="G373" s="104"/>
      <c r="H373" s="63"/>
      <c r="I373" s="153"/>
      <c r="J373" s="153"/>
      <c r="K373" s="153"/>
      <c r="L373" s="106"/>
      <c r="M373" s="132"/>
      <c r="N373" s="152" t="s">
        <v>131</v>
      </c>
      <c r="O373" s="409" t="s">
        <v>125</v>
      </c>
      <c r="P373" s="410"/>
      <c r="Q373" s="103"/>
      <c r="R373" s="65"/>
      <c r="S373" s="104"/>
      <c r="T373" s="63"/>
      <c r="U373" s="153"/>
      <c r="V373" s="153"/>
      <c r="W373" s="153"/>
      <c r="X373" s="106"/>
      <c r="Y373" s="133"/>
      <c r="Z373" s="159"/>
      <c r="AA373" s="159"/>
      <c r="AB373" s="156"/>
      <c r="AC373" s="156"/>
      <c r="AD373" s="160"/>
      <c r="AE373" s="161"/>
      <c r="AF373" s="161"/>
      <c r="AG373" s="159"/>
      <c r="AH373" s="162"/>
    </row>
    <row r="374" spans="2:34" ht="29.25" customHeight="1" x14ac:dyDescent="0.3">
      <c r="B374" s="152" t="s">
        <v>132</v>
      </c>
      <c r="C374" s="409" t="s">
        <v>121</v>
      </c>
      <c r="D374" s="410"/>
      <c r="E374" s="103" t="s">
        <v>52</v>
      </c>
      <c r="F374" s="65">
        <f>H374-G374</f>
        <v>0</v>
      </c>
      <c r="G374" s="104"/>
      <c r="H374" s="63">
        <f>I374+J374+K374+L374</f>
        <v>0</v>
      </c>
      <c r="I374" s="153"/>
      <c r="J374" s="153"/>
      <c r="K374" s="153"/>
      <c r="L374" s="106"/>
      <c r="M374" s="132"/>
      <c r="N374" s="152" t="s">
        <v>132</v>
      </c>
      <c r="O374" s="409" t="s">
        <v>121</v>
      </c>
      <c r="P374" s="410"/>
      <c r="Q374" s="103" t="s">
        <v>52</v>
      </c>
      <c r="R374" s="65">
        <f>T374-S374</f>
        <v>0</v>
      </c>
      <c r="S374" s="104"/>
      <c r="T374" s="63">
        <f>U374+V374+W374+X374</f>
        <v>0</v>
      </c>
      <c r="U374" s="153"/>
      <c r="V374" s="153"/>
      <c r="W374" s="153"/>
      <c r="X374" s="106"/>
      <c r="Y374" s="163"/>
      <c r="Z374" s="159" t="s">
        <v>133</v>
      </c>
      <c r="AA374" s="159"/>
      <c r="AB374" s="156"/>
      <c r="AC374" s="156"/>
      <c r="AD374" s="160"/>
      <c r="AE374" s="161" t="s">
        <v>134</v>
      </c>
      <c r="AF374" s="161"/>
      <c r="AG374" s="161"/>
      <c r="AH374" s="162"/>
    </row>
    <row r="375" spans="2:34" ht="28.5" customHeight="1" x14ac:dyDescent="0.3">
      <c r="B375" s="164" t="s">
        <v>135</v>
      </c>
      <c r="C375" s="414" t="s">
        <v>136</v>
      </c>
      <c r="D375" s="415"/>
      <c r="E375" s="165" t="s">
        <v>52</v>
      </c>
      <c r="F375" s="166">
        <f t="shared" ref="F375:L375" si="141">F376+F377</f>
        <v>0</v>
      </c>
      <c r="G375" s="166">
        <f t="shared" si="141"/>
        <v>0</v>
      </c>
      <c r="H375" s="167">
        <f t="shared" si="141"/>
        <v>0</v>
      </c>
      <c r="I375" s="167">
        <f t="shared" si="141"/>
        <v>0</v>
      </c>
      <c r="J375" s="167">
        <f t="shared" si="141"/>
        <v>0</v>
      </c>
      <c r="K375" s="167">
        <f t="shared" si="141"/>
        <v>0</v>
      </c>
      <c r="L375" s="168">
        <f t="shared" si="141"/>
        <v>0</v>
      </c>
      <c r="M375" s="132"/>
      <c r="N375" s="164" t="s">
        <v>135</v>
      </c>
      <c r="O375" s="414" t="s">
        <v>136</v>
      </c>
      <c r="P375" s="415"/>
      <c r="Q375" s="165" t="s">
        <v>52</v>
      </c>
      <c r="R375" s="166">
        <f t="shared" ref="R375:X375" si="142">R376+R377</f>
        <v>0</v>
      </c>
      <c r="S375" s="166">
        <f t="shared" si="142"/>
        <v>0</v>
      </c>
      <c r="T375" s="167">
        <f t="shared" si="142"/>
        <v>0</v>
      </c>
      <c r="U375" s="167">
        <f t="shared" si="142"/>
        <v>0</v>
      </c>
      <c r="V375" s="167">
        <f t="shared" si="142"/>
        <v>0</v>
      </c>
      <c r="W375" s="167">
        <f t="shared" si="142"/>
        <v>0</v>
      </c>
      <c r="X375" s="168">
        <f t="shared" si="142"/>
        <v>0</v>
      </c>
      <c r="Y375" s="169"/>
      <c r="Z375" s="159" t="s">
        <v>137</v>
      </c>
      <c r="AA375" s="159"/>
      <c r="AB375" s="156"/>
      <c r="AC375" s="156"/>
      <c r="AD375" s="170" t="s">
        <v>138</v>
      </c>
      <c r="AE375" s="171"/>
      <c r="AF375" s="161"/>
      <c r="AG375" s="161"/>
      <c r="AH375" s="162"/>
    </row>
    <row r="376" spans="2:34" ht="39.75" customHeight="1" x14ac:dyDescent="0.3">
      <c r="B376" s="152" t="s">
        <v>139</v>
      </c>
      <c r="C376" s="409" t="s">
        <v>140</v>
      </c>
      <c r="D376" s="413"/>
      <c r="E376" s="103" t="s">
        <v>52</v>
      </c>
      <c r="F376" s="65">
        <f t="shared" ref="F376:F381" si="143">H376-G376</f>
        <v>0</v>
      </c>
      <c r="G376" s="104"/>
      <c r="H376" s="63">
        <f t="shared" ref="H376:H381" si="144">I376+J376+K376+L376</f>
        <v>0</v>
      </c>
      <c r="I376" s="153"/>
      <c r="J376" s="153"/>
      <c r="K376" s="153"/>
      <c r="L376" s="106"/>
      <c r="M376" s="132"/>
      <c r="N376" s="152" t="s">
        <v>139</v>
      </c>
      <c r="O376" s="409" t="s">
        <v>140</v>
      </c>
      <c r="P376" s="413"/>
      <c r="Q376" s="103" t="s">
        <v>52</v>
      </c>
      <c r="R376" s="65">
        <f t="shared" ref="R376:R381" si="145">T376-S376</f>
        <v>0</v>
      </c>
      <c r="S376" s="104"/>
      <c r="T376" s="63">
        <f t="shared" ref="T376:T381" si="146">U376+V376+W376+X376</f>
        <v>0</v>
      </c>
      <c r="U376" s="153"/>
      <c r="V376" s="153"/>
      <c r="W376" s="153"/>
      <c r="X376" s="106"/>
      <c r="Y376" s="169"/>
      <c r="Z376" s="159"/>
      <c r="AA376" s="159"/>
      <c r="AB376" s="156"/>
      <c r="AC376" s="156"/>
      <c r="AE376" s="172" t="s">
        <v>141</v>
      </c>
      <c r="AF376" s="171"/>
      <c r="AG376" s="171"/>
      <c r="AH376" s="162"/>
    </row>
    <row r="377" spans="2:34" ht="37.5" customHeight="1" x14ac:dyDescent="0.3">
      <c r="B377" s="152" t="s">
        <v>142</v>
      </c>
      <c r="C377" s="409" t="s">
        <v>140</v>
      </c>
      <c r="D377" s="413"/>
      <c r="E377" s="103" t="s">
        <v>52</v>
      </c>
      <c r="F377" s="65">
        <f t="shared" si="143"/>
        <v>0</v>
      </c>
      <c r="G377" s="104"/>
      <c r="H377" s="63">
        <f t="shared" si="144"/>
        <v>0</v>
      </c>
      <c r="I377" s="153"/>
      <c r="J377" s="153"/>
      <c r="K377" s="153"/>
      <c r="L377" s="106"/>
      <c r="M377" s="132"/>
      <c r="N377" s="152" t="s">
        <v>142</v>
      </c>
      <c r="O377" s="409" t="s">
        <v>140</v>
      </c>
      <c r="P377" s="413"/>
      <c r="Q377" s="103" t="s">
        <v>52</v>
      </c>
      <c r="R377" s="65">
        <f t="shared" si="145"/>
        <v>0</v>
      </c>
      <c r="S377" s="104"/>
      <c r="T377" s="63">
        <f t="shared" si="146"/>
        <v>0</v>
      </c>
      <c r="U377" s="153"/>
      <c r="V377" s="153"/>
      <c r="W377" s="153"/>
      <c r="X377" s="106"/>
      <c r="Y377" s="169"/>
      <c r="Z377" s="159" t="s">
        <v>143</v>
      </c>
      <c r="AA377" s="173"/>
      <c r="AB377" s="174"/>
      <c r="AC377" s="174"/>
      <c r="AD377" s="174"/>
      <c r="AE377" s="161" t="s">
        <v>144</v>
      </c>
      <c r="AF377" s="173"/>
      <c r="AG377" s="173"/>
      <c r="AH377" s="162"/>
    </row>
    <row r="378" spans="2:34" ht="15.75" customHeight="1" x14ac:dyDescent="0.3">
      <c r="B378" s="152" t="s">
        <v>145</v>
      </c>
      <c r="C378" s="409" t="s">
        <v>121</v>
      </c>
      <c r="D378" s="410"/>
      <c r="E378" s="103" t="s">
        <v>52</v>
      </c>
      <c r="F378" s="65">
        <f t="shared" si="143"/>
        <v>0</v>
      </c>
      <c r="G378" s="104"/>
      <c r="H378" s="63">
        <f t="shared" si="144"/>
        <v>0</v>
      </c>
      <c r="I378" s="153"/>
      <c r="J378" s="153"/>
      <c r="K378" s="153"/>
      <c r="L378" s="106"/>
      <c r="M378" s="175"/>
      <c r="N378" s="152" t="s">
        <v>145</v>
      </c>
      <c r="O378" s="409" t="s">
        <v>121</v>
      </c>
      <c r="P378" s="410"/>
      <c r="Q378" s="103" t="s">
        <v>52</v>
      </c>
      <c r="R378" s="65">
        <f t="shared" si="145"/>
        <v>0</v>
      </c>
      <c r="S378" s="104"/>
      <c r="T378" s="63">
        <f t="shared" si="146"/>
        <v>0</v>
      </c>
      <c r="U378" s="153"/>
      <c r="V378" s="153"/>
      <c r="W378" s="153"/>
      <c r="X378" s="106"/>
      <c r="Y378" s="111"/>
      <c r="Z378" s="176" t="s">
        <v>144</v>
      </c>
      <c r="AA378" s="177"/>
      <c r="AB378" s="178"/>
      <c r="AC378" s="179"/>
      <c r="AD378" s="180"/>
      <c r="AE378" s="181"/>
      <c r="AF378" s="182"/>
      <c r="AG378" s="182"/>
    </row>
    <row r="379" spans="2:34" ht="18.75" customHeight="1" x14ac:dyDescent="0.25">
      <c r="B379" s="55" t="s">
        <v>146</v>
      </c>
      <c r="C379" s="411" t="s">
        <v>147</v>
      </c>
      <c r="D379" s="412"/>
      <c r="E379" s="56" t="s">
        <v>52</v>
      </c>
      <c r="F379" s="58">
        <f t="shared" si="143"/>
        <v>0</v>
      </c>
      <c r="G379" s="183"/>
      <c r="H379" s="58">
        <f t="shared" si="144"/>
        <v>0</v>
      </c>
      <c r="I379" s="109"/>
      <c r="J379" s="109"/>
      <c r="K379" s="109"/>
      <c r="L379" s="184"/>
      <c r="M379" s="175"/>
      <c r="N379" s="55" t="s">
        <v>146</v>
      </c>
      <c r="O379" s="411" t="s">
        <v>147</v>
      </c>
      <c r="P379" s="412"/>
      <c r="Q379" s="56" t="s">
        <v>52</v>
      </c>
      <c r="R379" s="58">
        <f t="shared" si="145"/>
        <v>0</v>
      </c>
      <c r="S379" s="183"/>
      <c r="T379" s="58">
        <f t="shared" si="146"/>
        <v>0</v>
      </c>
      <c r="U379" s="109"/>
      <c r="V379" s="109"/>
      <c r="W379" s="109"/>
      <c r="X379" s="184"/>
      <c r="Y379" s="185"/>
      <c r="Z379" s="177"/>
      <c r="AA379" s="177"/>
      <c r="AB379" s="186"/>
      <c r="AC379" s="187"/>
      <c r="AD379" s="111"/>
      <c r="AE379" s="119"/>
    </row>
    <row r="380" spans="2:34" ht="15.75" customHeight="1" x14ac:dyDescent="0.2">
      <c r="B380" s="55" t="s">
        <v>148</v>
      </c>
      <c r="C380" s="411" t="s">
        <v>149</v>
      </c>
      <c r="D380" s="412"/>
      <c r="E380" s="56" t="s">
        <v>52</v>
      </c>
      <c r="F380" s="58">
        <f t="shared" si="143"/>
        <v>0</v>
      </c>
      <c r="G380" s="183"/>
      <c r="H380" s="58">
        <f t="shared" si="144"/>
        <v>0</v>
      </c>
      <c r="I380" s="109"/>
      <c r="J380" s="109"/>
      <c r="K380" s="109"/>
      <c r="L380" s="184"/>
      <c r="M380" s="132"/>
      <c r="N380" s="55" t="s">
        <v>148</v>
      </c>
      <c r="O380" s="411" t="s">
        <v>149</v>
      </c>
      <c r="P380" s="412"/>
      <c r="Q380" s="56" t="s">
        <v>52</v>
      </c>
      <c r="R380" s="58">
        <f t="shared" si="145"/>
        <v>0</v>
      </c>
      <c r="S380" s="183"/>
      <c r="T380" s="58">
        <f t="shared" si="146"/>
        <v>0</v>
      </c>
      <c r="U380" s="109"/>
      <c r="V380" s="109"/>
      <c r="W380" s="109"/>
      <c r="X380" s="184"/>
      <c r="Y380" s="188"/>
      <c r="Z380" s="169"/>
      <c r="AA380" s="111"/>
      <c r="AB380" s="111"/>
      <c r="AC380" s="111"/>
      <c r="AD380" s="111"/>
      <c r="AE380" s="119"/>
    </row>
    <row r="381" spans="2:34" ht="30.75" customHeight="1" x14ac:dyDescent="0.2">
      <c r="B381" s="55" t="s">
        <v>150</v>
      </c>
      <c r="C381" s="411" t="s">
        <v>151</v>
      </c>
      <c r="D381" s="412"/>
      <c r="E381" s="88" t="s">
        <v>52</v>
      </c>
      <c r="F381" s="58">
        <f t="shared" si="143"/>
        <v>0</v>
      </c>
      <c r="G381" s="183"/>
      <c r="H381" s="58">
        <f t="shared" si="144"/>
        <v>0</v>
      </c>
      <c r="I381" s="109"/>
      <c r="J381" s="109"/>
      <c r="K381" s="109"/>
      <c r="L381" s="184"/>
      <c r="M381" s="189"/>
      <c r="N381" s="55" t="s">
        <v>150</v>
      </c>
      <c r="O381" s="411" t="s">
        <v>151</v>
      </c>
      <c r="P381" s="412"/>
      <c r="Q381" s="88" t="s">
        <v>52</v>
      </c>
      <c r="R381" s="58">
        <f t="shared" si="145"/>
        <v>0</v>
      </c>
      <c r="S381" s="183"/>
      <c r="T381" s="58">
        <f t="shared" si="146"/>
        <v>0</v>
      </c>
      <c r="U381" s="109"/>
      <c r="V381" s="109"/>
      <c r="W381" s="109"/>
      <c r="X381" s="184"/>
      <c r="Y381" s="188"/>
      <c r="Z381" s="111"/>
      <c r="AA381" s="185"/>
      <c r="AB381" s="185"/>
      <c r="AC381" s="185"/>
      <c r="AD381" s="185"/>
      <c r="AE381" s="119"/>
    </row>
    <row r="382" spans="2:34" ht="34.5" customHeight="1" x14ac:dyDescent="0.2">
      <c r="B382" s="55" t="s">
        <v>152</v>
      </c>
      <c r="C382" s="411" t="s">
        <v>153</v>
      </c>
      <c r="D382" s="420"/>
      <c r="E382" s="56" t="s">
        <v>52</v>
      </c>
      <c r="F382" s="89">
        <f t="shared" ref="F382:L382" si="147">F383+F384+F385+F386</f>
        <v>0</v>
      </c>
      <c r="G382" s="89">
        <f t="shared" si="147"/>
        <v>0</v>
      </c>
      <c r="H382" s="89">
        <f t="shared" si="147"/>
        <v>0</v>
      </c>
      <c r="I382" s="89">
        <f t="shared" si="147"/>
        <v>0</v>
      </c>
      <c r="J382" s="89">
        <f t="shared" si="147"/>
        <v>0</v>
      </c>
      <c r="K382" s="89">
        <f t="shared" si="147"/>
        <v>0</v>
      </c>
      <c r="L382" s="89">
        <f t="shared" si="147"/>
        <v>0</v>
      </c>
      <c r="M382" s="132"/>
      <c r="N382" s="55" t="s">
        <v>152</v>
      </c>
      <c r="O382" s="411" t="s">
        <v>153</v>
      </c>
      <c r="P382" s="420"/>
      <c r="Q382" s="56" t="s">
        <v>52</v>
      </c>
      <c r="R382" s="89">
        <f t="shared" ref="R382:X382" si="148">R383+R384+R385+R386</f>
        <v>0</v>
      </c>
      <c r="S382" s="89">
        <f t="shared" si="148"/>
        <v>0</v>
      </c>
      <c r="T382" s="89">
        <f t="shared" si="148"/>
        <v>0</v>
      </c>
      <c r="U382" s="89">
        <f t="shared" si="148"/>
        <v>0</v>
      </c>
      <c r="V382" s="89">
        <f t="shared" si="148"/>
        <v>0</v>
      </c>
      <c r="W382" s="89">
        <f t="shared" si="148"/>
        <v>0</v>
      </c>
      <c r="X382" s="89">
        <f t="shared" si="148"/>
        <v>0</v>
      </c>
      <c r="Y382" s="188"/>
      <c r="Z382" s="185"/>
      <c r="AA382" s="190"/>
      <c r="AB382" s="191"/>
      <c r="AC382" s="191"/>
      <c r="AD382" s="191"/>
      <c r="AE382" s="119"/>
    </row>
    <row r="383" spans="2:34" ht="36.75" customHeight="1" x14ac:dyDescent="0.2">
      <c r="B383" s="192" t="s">
        <v>154</v>
      </c>
      <c r="C383" s="409" t="s">
        <v>241</v>
      </c>
      <c r="D383" s="410"/>
      <c r="E383" s="103" t="s">
        <v>52</v>
      </c>
      <c r="F383" s="193"/>
      <c r="G383" s="104"/>
      <c r="H383" s="194">
        <f>I383+J383+K383+L383</f>
        <v>0</v>
      </c>
      <c r="I383" s="153"/>
      <c r="J383" s="195"/>
      <c r="K383" s="196">
        <f>F383</f>
        <v>0</v>
      </c>
      <c r="L383" s="106"/>
      <c r="M383" s="132"/>
      <c r="N383" s="192" t="s">
        <v>154</v>
      </c>
      <c r="O383" s="409" t="s">
        <v>241</v>
      </c>
      <c r="P383" s="410"/>
      <c r="Q383" s="103" t="s">
        <v>52</v>
      </c>
      <c r="R383" s="193"/>
      <c r="S383" s="104"/>
      <c r="T383" s="194">
        <f>U383+V383+W383+X383</f>
        <v>0</v>
      </c>
      <c r="U383" s="153"/>
      <c r="V383" s="195"/>
      <c r="W383" s="196">
        <f>R383</f>
        <v>0</v>
      </c>
      <c r="X383" s="106"/>
      <c r="Y383" s="188"/>
      <c r="Z383" s="197"/>
      <c r="AA383" s="198"/>
      <c r="AB383" s="191"/>
      <c r="AC383" s="191"/>
      <c r="AD383" s="191"/>
      <c r="AE383" s="119"/>
    </row>
    <row r="384" spans="2:34" ht="42" customHeight="1" x14ac:dyDescent="0.2">
      <c r="B384" s="192" t="s">
        <v>155</v>
      </c>
      <c r="C384" s="409" t="s">
        <v>156</v>
      </c>
      <c r="D384" s="410"/>
      <c r="E384" s="103" t="s">
        <v>52</v>
      </c>
      <c r="F384" s="65">
        <f>H384-G384</f>
        <v>0</v>
      </c>
      <c r="G384" s="104"/>
      <c r="H384" s="194">
        <f>I384+J384+K384+L384</f>
        <v>0</v>
      </c>
      <c r="I384" s="153"/>
      <c r="J384" s="195"/>
      <c r="K384" s="153"/>
      <c r="L384" s="106"/>
      <c r="M384" s="132"/>
      <c r="N384" s="192" t="s">
        <v>155</v>
      </c>
      <c r="O384" s="409" t="s">
        <v>156</v>
      </c>
      <c r="P384" s="410"/>
      <c r="Q384" s="103" t="s">
        <v>52</v>
      </c>
      <c r="R384" s="65">
        <f>T384-S384</f>
        <v>0</v>
      </c>
      <c r="S384" s="104"/>
      <c r="T384" s="194">
        <f>U384+V384+W384+X384</f>
        <v>0</v>
      </c>
      <c r="U384" s="153"/>
      <c r="V384" s="195"/>
      <c r="W384" s="153"/>
      <c r="X384" s="106"/>
      <c r="Y384" s="188"/>
      <c r="Z384" s="197"/>
      <c r="AA384" s="199"/>
      <c r="AB384" s="191"/>
      <c r="AC384" s="191"/>
      <c r="AD384" s="191"/>
      <c r="AE384" s="119"/>
    </row>
    <row r="385" spans="2:34" ht="42" customHeight="1" x14ac:dyDescent="0.2">
      <c r="B385" s="192" t="s">
        <v>157</v>
      </c>
      <c r="C385" s="409" t="s">
        <v>156</v>
      </c>
      <c r="D385" s="410"/>
      <c r="E385" s="103"/>
      <c r="F385" s="65"/>
      <c r="G385" s="104"/>
      <c r="H385" s="194"/>
      <c r="I385" s="153"/>
      <c r="J385" s="195"/>
      <c r="K385" s="153"/>
      <c r="L385" s="106"/>
      <c r="M385" s="132"/>
      <c r="N385" s="192" t="s">
        <v>157</v>
      </c>
      <c r="O385" s="409" t="s">
        <v>156</v>
      </c>
      <c r="P385" s="410"/>
      <c r="Q385" s="103"/>
      <c r="R385" s="65"/>
      <c r="S385" s="104"/>
      <c r="T385" s="194"/>
      <c r="U385" s="153"/>
      <c r="V385" s="195"/>
      <c r="W385" s="153"/>
      <c r="X385" s="106"/>
      <c r="Y385" s="188"/>
      <c r="Z385" s="197"/>
      <c r="AA385" s="199"/>
      <c r="AB385" s="191"/>
      <c r="AC385" s="191"/>
      <c r="AD385" s="191"/>
      <c r="AE385" s="119"/>
    </row>
    <row r="386" spans="2:34" ht="16.5" customHeight="1" x14ac:dyDescent="0.2">
      <c r="B386" s="192" t="s">
        <v>158</v>
      </c>
      <c r="C386" s="409" t="s">
        <v>156</v>
      </c>
      <c r="D386" s="410"/>
      <c r="E386" s="103" t="s">
        <v>52</v>
      </c>
      <c r="F386" s="65">
        <f>H386-G386</f>
        <v>0</v>
      </c>
      <c r="G386" s="104"/>
      <c r="H386" s="194">
        <f>I386+J386+K386+L386</f>
        <v>0</v>
      </c>
      <c r="I386" s="153"/>
      <c r="J386" s="195"/>
      <c r="K386" s="153"/>
      <c r="L386" s="106"/>
      <c r="M386" s="132"/>
      <c r="N386" s="192" t="s">
        <v>158</v>
      </c>
      <c r="O386" s="409" t="s">
        <v>156</v>
      </c>
      <c r="P386" s="410"/>
      <c r="Q386" s="103" t="s">
        <v>52</v>
      </c>
      <c r="R386" s="65">
        <f>T386-S386</f>
        <v>0</v>
      </c>
      <c r="S386" s="104"/>
      <c r="T386" s="194">
        <f>U386+V386+W386+X386</f>
        <v>0</v>
      </c>
      <c r="U386" s="153"/>
      <c r="V386" s="195"/>
      <c r="W386" s="153"/>
      <c r="X386" s="106"/>
      <c r="Y386" s="188"/>
      <c r="Z386" s="200"/>
      <c r="AA386" s="199"/>
      <c r="AB386" s="191"/>
      <c r="AC386" s="191"/>
      <c r="AD386" s="191"/>
      <c r="AE386" s="119"/>
    </row>
    <row r="387" spans="2:34" ht="35.25" customHeight="1" x14ac:dyDescent="0.2">
      <c r="B387" s="55" t="s">
        <v>159</v>
      </c>
      <c r="C387" s="411" t="s">
        <v>160</v>
      </c>
      <c r="D387" s="412"/>
      <c r="E387" s="56" t="s">
        <v>52</v>
      </c>
      <c r="F387" s="58">
        <f>H387-G387</f>
        <v>0</v>
      </c>
      <c r="G387" s="183"/>
      <c r="H387" s="58">
        <f>I387+J387+K387+L387</f>
        <v>0</v>
      </c>
      <c r="I387" s="109"/>
      <c r="J387" s="201"/>
      <c r="K387" s="109"/>
      <c r="L387" s="202"/>
      <c r="M387" s="132"/>
      <c r="N387" s="55" t="s">
        <v>159</v>
      </c>
      <c r="O387" s="411" t="s">
        <v>160</v>
      </c>
      <c r="P387" s="412"/>
      <c r="Q387" s="56" t="s">
        <v>52</v>
      </c>
      <c r="R387" s="58">
        <f>T387-S387</f>
        <v>0</v>
      </c>
      <c r="S387" s="183"/>
      <c r="T387" s="58">
        <f>U387+V387+W387+X387</f>
        <v>0</v>
      </c>
      <c r="U387" s="109"/>
      <c r="V387" s="201"/>
      <c r="W387" s="109"/>
      <c r="X387" s="202"/>
      <c r="Y387" s="188"/>
      <c r="Z387" s="200"/>
      <c r="AA387" s="199"/>
      <c r="AB387" s="191"/>
      <c r="AC387" s="191"/>
      <c r="AD387" s="191"/>
      <c r="AE387" s="119"/>
    </row>
    <row r="388" spans="2:34" s="209" customFormat="1" ht="35.25" customHeight="1" x14ac:dyDescent="0.3">
      <c r="B388" s="203" t="s">
        <v>161</v>
      </c>
      <c r="C388" s="416" t="s">
        <v>162</v>
      </c>
      <c r="D388" s="417"/>
      <c r="E388" s="56" t="s">
        <v>52</v>
      </c>
      <c r="F388" s="58">
        <f>H388-G388</f>
        <v>0</v>
      </c>
      <c r="G388" s="204"/>
      <c r="H388" s="58">
        <f>I388+J388+K388+L388</f>
        <v>0</v>
      </c>
      <c r="I388" s="204"/>
      <c r="J388" s="205"/>
      <c r="K388" s="206"/>
      <c r="L388" s="207"/>
      <c r="M388" s="132"/>
      <c r="N388" s="203" t="s">
        <v>161</v>
      </c>
      <c r="O388" s="416" t="s">
        <v>162</v>
      </c>
      <c r="P388" s="417"/>
      <c r="Q388" s="56" t="s">
        <v>52</v>
      </c>
      <c r="R388" s="58">
        <f>T388-S388</f>
        <v>0</v>
      </c>
      <c r="S388" s="204"/>
      <c r="T388" s="58">
        <f>U388+V388+W388+X388</f>
        <v>0</v>
      </c>
      <c r="U388" s="204"/>
      <c r="V388" s="205"/>
      <c r="W388" s="206"/>
      <c r="X388" s="207"/>
      <c r="Y388" s="208"/>
      <c r="Z388" s="200"/>
      <c r="AA388" s="191"/>
      <c r="AB388" s="191"/>
      <c r="AC388" s="191"/>
      <c r="AD388" s="191"/>
      <c r="AE388" s="111"/>
      <c r="AF388" s="36"/>
      <c r="AG388" s="36"/>
      <c r="AH388" s="36"/>
    </row>
    <row r="389" spans="2:34" s="209" customFormat="1" ht="35.25" customHeight="1" x14ac:dyDescent="0.2">
      <c r="B389" s="210" t="s">
        <v>163</v>
      </c>
      <c r="C389" s="418" t="s">
        <v>164</v>
      </c>
      <c r="D389" s="211" t="s">
        <v>165</v>
      </c>
      <c r="E389" s="212" t="s">
        <v>52</v>
      </c>
      <c r="F389" s="213">
        <f>H389-G389</f>
        <v>0</v>
      </c>
      <c r="G389" s="213"/>
      <c r="H389" s="214">
        <f>H345-H360</f>
        <v>0</v>
      </c>
      <c r="I389" s="213"/>
      <c r="J389" s="213"/>
      <c r="K389" s="214"/>
      <c r="L389" s="215"/>
      <c r="M389" s="132"/>
      <c r="N389" s="210" t="s">
        <v>163</v>
      </c>
      <c r="O389" s="418" t="s">
        <v>164</v>
      </c>
      <c r="P389" s="211" t="s">
        <v>165</v>
      </c>
      <c r="Q389" s="212" t="s">
        <v>52</v>
      </c>
      <c r="R389" s="213">
        <f>T389-S389</f>
        <v>0</v>
      </c>
      <c r="S389" s="213"/>
      <c r="T389" s="214">
        <f>T345-T360</f>
        <v>0</v>
      </c>
      <c r="U389" s="213"/>
      <c r="V389" s="213"/>
      <c r="W389" s="214"/>
      <c r="X389" s="215"/>
      <c r="Y389" s="208"/>
      <c r="Z389" s="197"/>
      <c r="AA389" s="191"/>
      <c r="AB389" s="191"/>
      <c r="AC389" s="191"/>
      <c r="AD389" s="191"/>
      <c r="AE389" s="111"/>
      <c r="AF389" s="36"/>
      <c r="AG389" s="36"/>
      <c r="AH389" s="36"/>
    </row>
    <row r="390" spans="2:34" s="209" customFormat="1" ht="35.25" customHeight="1" x14ac:dyDescent="0.2">
      <c r="B390" s="210" t="s">
        <v>166</v>
      </c>
      <c r="C390" s="419"/>
      <c r="D390" s="211" t="s">
        <v>167</v>
      </c>
      <c r="E390" s="212" t="s">
        <v>168</v>
      </c>
      <c r="F390" s="213" t="e">
        <f>H390-G390</f>
        <v>#DIV/0!</v>
      </c>
      <c r="G390" s="216"/>
      <c r="H390" s="216" t="e">
        <f>H389/H345*100</f>
        <v>#DIV/0!</v>
      </c>
      <c r="I390" s="216"/>
      <c r="J390" s="216"/>
      <c r="K390" s="216"/>
      <c r="L390" s="217"/>
      <c r="M390" s="132"/>
      <c r="N390" s="210" t="s">
        <v>166</v>
      </c>
      <c r="O390" s="419"/>
      <c r="P390" s="211" t="s">
        <v>167</v>
      </c>
      <c r="Q390" s="212" t="s">
        <v>168</v>
      </c>
      <c r="R390" s="213" t="e">
        <f>T390-S390</f>
        <v>#DIV/0!</v>
      </c>
      <c r="S390" s="216"/>
      <c r="T390" s="216" t="e">
        <f>T389/T345*100</f>
        <v>#DIV/0!</v>
      </c>
      <c r="U390" s="216"/>
      <c r="V390" s="216"/>
      <c r="W390" s="216"/>
      <c r="X390" s="217"/>
      <c r="Y390" s="208"/>
      <c r="Z390" s="218"/>
      <c r="AA390" s="219"/>
      <c r="AB390" s="219"/>
      <c r="AC390" s="219"/>
      <c r="AD390" s="219"/>
      <c r="AE390" s="220"/>
      <c r="AF390" s="221"/>
      <c r="AG390" s="221"/>
      <c r="AH390" s="221"/>
    </row>
    <row r="391" spans="2:34" s="209" customFormat="1" ht="35.25" customHeight="1" thickBot="1" x14ac:dyDescent="0.25">
      <c r="B391" s="222" t="s">
        <v>169</v>
      </c>
      <c r="C391" s="426" t="s">
        <v>170</v>
      </c>
      <c r="D391" s="427"/>
      <c r="E391" s="223" t="s">
        <v>52</v>
      </c>
      <c r="F391" s="224">
        <f>F360</f>
        <v>0</v>
      </c>
      <c r="G391" s="225"/>
      <c r="H391" s="226">
        <f>F391</f>
        <v>0</v>
      </c>
      <c r="I391" s="225"/>
      <c r="J391" s="225"/>
      <c r="K391" s="224">
        <f>K360</f>
        <v>0</v>
      </c>
      <c r="L391" s="227">
        <f>L360</f>
        <v>0</v>
      </c>
      <c r="M391" s="132"/>
      <c r="N391" s="222" t="s">
        <v>169</v>
      </c>
      <c r="O391" s="426" t="s">
        <v>170</v>
      </c>
      <c r="P391" s="427"/>
      <c r="Q391" s="223" t="s">
        <v>52</v>
      </c>
      <c r="R391" s="224">
        <f>R360</f>
        <v>0</v>
      </c>
      <c r="S391" s="225"/>
      <c r="T391" s="226">
        <f>R391</f>
        <v>0</v>
      </c>
      <c r="U391" s="225"/>
      <c r="V391" s="225"/>
      <c r="W391" s="224">
        <f>W360</f>
        <v>0</v>
      </c>
      <c r="X391" s="227">
        <f>X360</f>
        <v>0</v>
      </c>
      <c r="Y391" s="208"/>
      <c r="Z391" s="218"/>
      <c r="AA391" s="219"/>
      <c r="AB391" s="219"/>
      <c r="AC391" s="219"/>
      <c r="AD391" s="219"/>
      <c r="AE391" s="220"/>
      <c r="AF391" s="221"/>
      <c r="AG391" s="221"/>
      <c r="AH391" s="221"/>
    </row>
    <row r="392" spans="2:34" ht="27" thickBot="1" x14ac:dyDescent="0.45">
      <c r="B392" s="423" t="s">
        <v>171</v>
      </c>
      <c r="C392" s="424"/>
      <c r="D392" s="424"/>
      <c r="E392" s="424"/>
      <c r="F392" s="424"/>
      <c r="G392" s="425"/>
      <c r="H392" s="228"/>
      <c r="I392" s="228"/>
      <c r="J392" s="228"/>
      <c r="K392" s="228"/>
      <c r="L392" s="229"/>
      <c r="N392" s="423" t="s">
        <v>171</v>
      </c>
      <c r="O392" s="424"/>
      <c r="P392" s="424"/>
      <c r="Q392" s="424"/>
      <c r="R392" s="424"/>
      <c r="S392" s="425"/>
      <c r="T392" s="228"/>
      <c r="U392" s="228"/>
      <c r="V392" s="228"/>
      <c r="W392" s="228"/>
      <c r="X392" s="229"/>
      <c r="Y392" s="188"/>
      <c r="Z392" s="218"/>
      <c r="AA392" s="219"/>
      <c r="AB392" s="219"/>
      <c r="AC392" s="219"/>
      <c r="AD392" s="219"/>
      <c r="AE392" s="220"/>
      <c r="AF392" s="209"/>
      <c r="AG392" s="209"/>
      <c r="AH392" s="209"/>
    </row>
    <row r="393" spans="2:34" ht="32.25" customHeight="1" thickBot="1" x14ac:dyDescent="0.3">
      <c r="B393" s="230" t="s">
        <v>172</v>
      </c>
      <c r="C393" s="430" t="s">
        <v>173</v>
      </c>
      <c r="D393" s="431"/>
      <c r="E393" s="231" t="s">
        <v>174</v>
      </c>
      <c r="F393" s="232" t="s">
        <v>175</v>
      </c>
      <c r="G393" s="233" t="s">
        <v>176</v>
      </c>
      <c r="H393" s="119"/>
      <c r="I393" s="119"/>
      <c r="J393" s="119"/>
      <c r="K393" s="119"/>
      <c r="L393" s="234"/>
      <c r="N393" s="230" t="s">
        <v>172</v>
      </c>
      <c r="O393" s="430" t="s">
        <v>173</v>
      </c>
      <c r="P393" s="431"/>
      <c r="Q393" s="231" t="s">
        <v>174</v>
      </c>
      <c r="R393" s="232" t="s">
        <v>175</v>
      </c>
      <c r="S393" s="233" t="s">
        <v>176</v>
      </c>
      <c r="T393" s="119"/>
      <c r="U393" s="119"/>
      <c r="V393" s="119"/>
      <c r="W393" s="119"/>
      <c r="X393" s="234"/>
      <c r="Y393" s="188"/>
      <c r="Z393" s="218"/>
      <c r="AA393" s="219"/>
      <c r="AB393" s="219"/>
      <c r="AC393" s="219"/>
      <c r="AD393" s="219"/>
      <c r="AE393" s="220"/>
      <c r="AF393" s="209"/>
      <c r="AG393" s="209"/>
      <c r="AH393" s="209"/>
    </row>
    <row r="394" spans="2:34" ht="36" customHeight="1" x14ac:dyDescent="0.25">
      <c r="B394" s="235">
        <v>1</v>
      </c>
      <c r="C394" s="432" t="s">
        <v>177</v>
      </c>
      <c r="D394" s="433"/>
      <c r="E394" s="236" t="s">
        <v>178</v>
      </c>
      <c r="F394" s="237"/>
      <c r="G394" s="238"/>
      <c r="L394" s="239"/>
      <c r="N394" s="235">
        <v>1</v>
      </c>
      <c r="O394" s="432" t="s">
        <v>177</v>
      </c>
      <c r="P394" s="433"/>
      <c r="Q394" s="236" t="s">
        <v>178</v>
      </c>
      <c r="R394" s="237"/>
      <c r="S394" s="238"/>
      <c r="X394" s="239"/>
      <c r="Y394" s="240"/>
      <c r="Z394" s="197"/>
      <c r="AA394" s="191"/>
      <c r="AB394" s="191"/>
      <c r="AC394" s="191"/>
      <c r="AD394" s="191"/>
      <c r="AE394" s="111"/>
    </row>
    <row r="395" spans="2:34" ht="33.75" customHeight="1" x14ac:dyDescent="0.25">
      <c r="B395" s="241">
        <v>2</v>
      </c>
      <c r="C395" s="391" t="s">
        <v>179</v>
      </c>
      <c r="D395" s="434"/>
      <c r="E395" s="242"/>
      <c r="F395" s="243"/>
      <c r="G395" s="244"/>
      <c r="L395" s="245"/>
      <c r="N395" s="241">
        <v>2</v>
      </c>
      <c r="O395" s="391" t="s">
        <v>179</v>
      </c>
      <c r="P395" s="434"/>
      <c r="Q395" s="242"/>
      <c r="R395" s="243"/>
      <c r="S395" s="244"/>
      <c r="X395" s="245"/>
      <c r="Y395" s="246"/>
      <c r="Z395" s="197"/>
      <c r="AA395" s="247"/>
      <c r="AB395" s="247"/>
      <c r="AC395" s="247"/>
      <c r="AD395" s="247"/>
      <c r="AE395" s="111"/>
    </row>
    <row r="396" spans="2:34" ht="34.5" customHeight="1" x14ac:dyDescent="0.25">
      <c r="B396" s="241">
        <v>3</v>
      </c>
      <c r="C396" s="421" t="s">
        <v>180</v>
      </c>
      <c r="D396" s="422"/>
      <c r="E396" s="248" t="s">
        <v>181</v>
      </c>
      <c r="F396" s="249"/>
      <c r="G396" s="250"/>
      <c r="L396" s="251"/>
      <c r="N396" s="241">
        <v>3</v>
      </c>
      <c r="O396" s="421" t="s">
        <v>180</v>
      </c>
      <c r="P396" s="422"/>
      <c r="Q396" s="248" t="s">
        <v>181</v>
      </c>
      <c r="R396" s="249"/>
      <c r="S396" s="250"/>
      <c r="X396" s="251"/>
      <c r="Y396" s="252"/>
      <c r="Z396" s="253"/>
      <c r="AA396" s="239"/>
      <c r="AB396" s="239"/>
      <c r="AC396" s="239"/>
      <c r="AD396" s="111"/>
      <c r="AE396" s="111"/>
    </row>
    <row r="397" spans="2:34" ht="36" customHeight="1" x14ac:dyDescent="0.25">
      <c r="B397" s="241">
        <v>4</v>
      </c>
      <c r="C397" s="391" t="s">
        <v>182</v>
      </c>
      <c r="D397" s="392"/>
      <c r="E397" s="242" t="s">
        <v>181</v>
      </c>
      <c r="F397" s="254" t="s">
        <v>183</v>
      </c>
      <c r="G397" s="255">
        <f>G394*G395*G396</f>
        <v>0</v>
      </c>
      <c r="L397" s="229"/>
      <c r="N397" s="241">
        <v>4</v>
      </c>
      <c r="O397" s="391" t="s">
        <v>182</v>
      </c>
      <c r="P397" s="392"/>
      <c r="Q397" s="242" t="s">
        <v>181</v>
      </c>
      <c r="R397" s="254" t="s">
        <v>183</v>
      </c>
      <c r="S397" s="255">
        <f>S394*S395*S396</f>
        <v>0</v>
      </c>
      <c r="X397" s="229"/>
      <c r="Y397" s="256"/>
      <c r="Z397" s="239"/>
      <c r="AA397" s="257"/>
      <c r="AB397" s="258"/>
      <c r="AC397" s="259"/>
      <c r="AD397" s="119"/>
      <c r="AE397" s="119"/>
    </row>
    <row r="398" spans="2:34" ht="33.75" customHeight="1" x14ac:dyDescent="0.25">
      <c r="B398" s="241">
        <v>5</v>
      </c>
      <c r="C398" s="391" t="s">
        <v>184</v>
      </c>
      <c r="D398" s="392"/>
      <c r="E398" s="242" t="s">
        <v>185</v>
      </c>
      <c r="F398" s="243"/>
      <c r="G398" s="260"/>
      <c r="L398" s="251"/>
      <c r="N398" s="241">
        <v>5</v>
      </c>
      <c r="O398" s="391" t="s">
        <v>184</v>
      </c>
      <c r="P398" s="392"/>
      <c r="Q398" s="242" t="s">
        <v>185</v>
      </c>
      <c r="R398" s="243"/>
      <c r="S398" s="260"/>
      <c r="X398" s="251"/>
      <c r="Y398" s="256"/>
      <c r="Z398" s="246"/>
      <c r="AA398" s="261"/>
      <c r="AB398" s="262"/>
      <c r="AC398" s="263"/>
      <c r="AD398" s="119"/>
      <c r="AE398" s="119"/>
    </row>
    <row r="399" spans="2:34" ht="36" customHeight="1" x14ac:dyDescent="0.25">
      <c r="B399" s="241">
        <v>6</v>
      </c>
      <c r="C399" s="391" t="s">
        <v>186</v>
      </c>
      <c r="D399" s="392"/>
      <c r="E399" s="242" t="s">
        <v>187</v>
      </c>
      <c r="F399" s="243"/>
      <c r="G399" s="264">
        <v>5.0999999999999997E-2</v>
      </c>
      <c r="L399" s="265"/>
      <c r="N399" s="241">
        <v>6</v>
      </c>
      <c r="O399" s="391" t="s">
        <v>186</v>
      </c>
      <c r="P399" s="392"/>
      <c r="Q399" s="242" t="s">
        <v>187</v>
      </c>
      <c r="R399" s="243"/>
      <c r="S399" s="264">
        <v>5.0999999999999997E-2</v>
      </c>
      <c r="X399" s="265"/>
      <c r="Y399" s="266"/>
      <c r="Z399" s="252"/>
      <c r="AA399" s="261"/>
      <c r="AB399" s="262"/>
      <c r="AC399" s="263"/>
      <c r="AD399" s="119"/>
      <c r="AE399" s="119"/>
    </row>
    <row r="400" spans="2:34" ht="30.75" customHeight="1" x14ac:dyDescent="0.25">
      <c r="B400" s="241">
        <v>7</v>
      </c>
      <c r="C400" s="391" t="s">
        <v>188</v>
      </c>
      <c r="D400" s="392"/>
      <c r="E400" s="242" t="s">
        <v>112</v>
      </c>
      <c r="F400" s="254" t="s">
        <v>189</v>
      </c>
      <c r="G400" s="267">
        <f>G398*G399</f>
        <v>0</v>
      </c>
      <c r="L400" s="266"/>
      <c r="N400" s="241">
        <v>7</v>
      </c>
      <c r="O400" s="391" t="s">
        <v>188</v>
      </c>
      <c r="P400" s="392"/>
      <c r="Q400" s="242" t="s">
        <v>112</v>
      </c>
      <c r="R400" s="254" t="s">
        <v>189</v>
      </c>
      <c r="S400" s="267">
        <f>S398*S399</f>
        <v>0</v>
      </c>
      <c r="X400" s="266"/>
      <c r="Y400" s="266"/>
      <c r="Z400" s="239"/>
      <c r="AA400" s="261"/>
      <c r="AB400" s="262"/>
      <c r="AC400" s="263"/>
      <c r="AD400" s="119"/>
      <c r="AE400" s="119"/>
    </row>
    <row r="401" spans="2:33" ht="15.75" customHeight="1" x14ac:dyDescent="0.25">
      <c r="B401" s="241">
        <v>8</v>
      </c>
      <c r="C401" s="391" t="s">
        <v>190</v>
      </c>
      <c r="D401" s="392"/>
      <c r="E401" s="242" t="s">
        <v>112</v>
      </c>
      <c r="F401" s="254" t="s">
        <v>191</v>
      </c>
      <c r="G401" s="268">
        <f>G397+G400</f>
        <v>0</v>
      </c>
      <c r="L401" s="269"/>
      <c r="N401" s="241">
        <v>8</v>
      </c>
      <c r="O401" s="391" t="s">
        <v>190</v>
      </c>
      <c r="P401" s="392"/>
      <c r="Q401" s="242" t="s">
        <v>112</v>
      </c>
      <c r="R401" s="254" t="s">
        <v>191</v>
      </c>
      <c r="S401" s="268">
        <f>S397+S400</f>
        <v>0</v>
      </c>
      <c r="X401" s="269"/>
      <c r="Y401" s="269"/>
      <c r="Z401" s="239"/>
      <c r="AA401" s="265"/>
      <c r="AB401" s="270"/>
      <c r="AC401" s="271"/>
      <c r="AD401" s="271"/>
      <c r="AE401" s="266"/>
    </row>
    <row r="402" spans="2:33" ht="18" customHeight="1" x14ac:dyDescent="0.25">
      <c r="B402" s="241">
        <v>9</v>
      </c>
      <c r="C402" s="391" t="s">
        <v>192</v>
      </c>
      <c r="D402" s="392"/>
      <c r="E402" s="242" t="s">
        <v>112</v>
      </c>
      <c r="F402" s="254" t="s">
        <v>193</v>
      </c>
      <c r="G402" s="268">
        <f>G401*0.18</f>
        <v>0</v>
      </c>
      <c r="L402" s="269"/>
      <c r="N402" s="241">
        <v>9</v>
      </c>
      <c r="O402" s="391" t="s">
        <v>192</v>
      </c>
      <c r="P402" s="392"/>
      <c r="Q402" s="242" t="s">
        <v>112</v>
      </c>
      <c r="R402" s="254" t="s">
        <v>193</v>
      </c>
      <c r="S402" s="268">
        <f>S401*0.18</f>
        <v>0</v>
      </c>
      <c r="X402" s="269"/>
      <c r="Y402" s="269"/>
      <c r="Z402" s="265"/>
      <c r="AA402" s="266"/>
      <c r="AB402" s="272"/>
      <c r="AC402" s="272"/>
      <c r="AD402" s="272"/>
      <c r="AE402" s="266"/>
    </row>
    <row r="403" spans="2:33" ht="18" customHeight="1" thickBot="1" x14ac:dyDescent="0.3">
      <c r="B403" s="273">
        <v>10</v>
      </c>
      <c r="C403" s="393" t="s">
        <v>194</v>
      </c>
      <c r="D403" s="394"/>
      <c r="E403" s="274" t="s">
        <v>112</v>
      </c>
      <c r="F403" s="275" t="s">
        <v>195</v>
      </c>
      <c r="G403" s="276">
        <f>G401+G402</f>
        <v>0</v>
      </c>
      <c r="L403" s="269"/>
      <c r="N403" s="273">
        <v>10</v>
      </c>
      <c r="O403" s="393" t="s">
        <v>194</v>
      </c>
      <c r="P403" s="394"/>
      <c r="Q403" s="274" t="s">
        <v>112</v>
      </c>
      <c r="R403" s="275" t="s">
        <v>195</v>
      </c>
      <c r="S403" s="276">
        <f>S401+S402</f>
        <v>0</v>
      </c>
      <c r="X403" s="269"/>
      <c r="Y403" s="269"/>
      <c r="Z403" s="266"/>
      <c r="AA403" s="266"/>
      <c r="AB403" s="277"/>
      <c r="AC403" s="277"/>
      <c r="AD403" s="277"/>
      <c r="AE403" s="272"/>
    </row>
    <row r="404" spans="2:33" ht="13.5" thickBot="1" x14ac:dyDescent="0.25">
      <c r="L404" s="36"/>
    </row>
    <row r="405" spans="2:33" ht="19.5" customHeight="1" thickBot="1" x14ac:dyDescent="0.35">
      <c r="B405" s="406" t="s">
        <v>215</v>
      </c>
      <c r="C405" s="407"/>
      <c r="D405" s="407"/>
      <c r="E405" s="407"/>
      <c r="F405" s="407"/>
      <c r="G405" s="407"/>
      <c r="H405" s="407"/>
      <c r="I405" s="407"/>
      <c r="J405" s="407"/>
      <c r="K405" s="407"/>
      <c r="L405" s="408"/>
      <c r="N405" s="406" t="s">
        <v>215</v>
      </c>
      <c r="O405" s="407"/>
      <c r="P405" s="407"/>
      <c r="Q405" s="407"/>
      <c r="R405" s="407"/>
      <c r="S405" s="407"/>
      <c r="T405" s="407"/>
      <c r="U405" s="407"/>
      <c r="V405" s="407"/>
      <c r="W405" s="407"/>
      <c r="X405" s="408"/>
      <c r="Z405" s="395" t="s">
        <v>216</v>
      </c>
      <c r="AA405" s="396"/>
      <c r="AB405" s="396"/>
      <c r="AC405" s="396"/>
      <c r="AD405" s="396"/>
      <c r="AE405" s="396"/>
      <c r="AF405" s="396"/>
      <c r="AG405"/>
    </row>
    <row r="406" spans="2:33" ht="19.5" customHeight="1" thickBot="1" x14ac:dyDescent="0.35">
      <c r="B406" s="397" t="s">
        <v>38</v>
      </c>
      <c r="C406" s="399" t="s">
        <v>39</v>
      </c>
      <c r="D406" s="400"/>
      <c r="E406" s="403" t="s">
        <v>40</v>
      </c>
      <c r="F406" s="381" t="s">
        <v>41</v>
      </c>
      <c r="G406" s="382"/>
      <c r="H406" s="382"/>
      <c r="I406" s="382"/>
      <c r="J406" s="382"/>
      <c r="K406" s="382"/>
      <c r="L406" s="383"/>
      <c r="M406" s="38"/>
      <c r="N406" s="397" t="s">
        <v>38</v>
      </c>
      <c r="O406" s="399" t="s">
        <v>39</v>
      </c>
      <c r="P406" s="400"/>
      <c r="Q406" s="403" t="s">
        <v>40</v>
      </c>
      <c r="R406" s="381" t="s">
        <v>41</v>
      </c>
      <c r="S406" s="382"/>
      <c r="T406" s="382"/>
      <c r="U406" s="382"/>
      <c r="V406" s="382"/>
      <c r="W406" s="382"/>
      <c r="X406" s="383"/>
      <c r="Y406" s="39"/>
      <c r="Z406" s="405" t="s">
        <v>42</v>
      </c>
      <c r="AA406" s="405"/>
      <c r="AB406" s="405"/>
      <c r="AC406" s="405"/>
      <c r="AD406" s="405"/>
      <c r="AE406" s="405"/>
      <c r="AF406" s="405"/>
      <c r="AG406"/>
    </row>
    <row r="407" spans="2:33" ht="48" customHeight="1" thickBot="1" x14ac:dyDescent="0.35">
      <c r="B407" s="398"/>
      <c r="C407" s="401"/>
      <c r="D407" s="402"/>
      <c r="E407" s="404"/>
      <c r="F407" s="40" t="s">
        <v>43</v>
      </c>
      <c r="G407" s="40" t="s">
        <v>44</v>
      </c>
      <c r="H407" s="41" t="s">
        <v>45</v>
      </c>
      <c r="I407" s="41" t="s">
        <v>46</v>
      </c>
      <c r="J407" s="41" t="s">
        <v>47</v>
      </c>
      <c r="K407" s="41" t="s">
        <v>48</v>
      </c>
      <c r="L407" s="42" t="s">
        <v>49</v>
      </c>
      <c r="M407" s="38"/>
      <c r="N407" s="398"/>
      <c r="O407" s="401"/>
      <c r="P407" s="402"/>
      <c r="Q407" s="404"/>
      <c r="R407" s="40" t="s">
        <v>43</v>
      </c>
      <c r="S407" s="40" t="s">
        <v>44</v>
      </c>
      <c r="T407" s="41" t="s">
        <v>45</v>
      </c>
      <c r="U407" s="41" t="s">
        <v>46</v>
      </c>
      <c r="V407" s="41" t="s">
        <v>47</v>
      </c>
      <c r="W407" s="41" t="s">
        <v>48</v>
      </c>
      <c r="X407" s="42" t="s">
        <v>49</v>
      </c>
      <c r="Y407" s="39"/>
      <c r="Z407" s="405" t="s">
        <v>217</v>
      </c>
      <c r="AA407" s="405"/>
      <c r="AB407" s="405"/>
      <c r="AC407" s="405"/>
      <c r="AD407" s="405"/>
      <c r="AE407" s="405"/>
      <c r="AF407" s="405"/>
      <c r="AG407"/>
    </row>
    <row r="408" spans="2:33" ht="19.5" customHeight="1" x14ac:dyDescent="0.3">
      <c r="B408" s="37">
        <v>1</v>
      </c>
      <c r="C408" s="379">
        <v>2</v>
      </c>
      <c r="D408" s="380"/>
      <c r="E408" s="43">
        <v>3</v>
      </c>
      <c r="F408" s="44">
        <v>4</v>
      </c>
      <c r="G408" s="44">
        <v>5</v>
      </c>
      <c r="H408" s="45">
        <v>6</v>
      </c>
      <c r="I408" s="45">
        <v>7</v>
      </c>
      <c r="J408" s="45">
        <v>8</v>
      </c>
      <c r="K408" s="45">
        <v>9</v>
      </c>
      <c r="L408" s="46">
        <v>10</v>
      </c>
      <c r="M408" s="38"/>
      <c r="N408" s="37">
        <v>1</v>
      </c>
      <c r="O408" s="379">
        <v>2</v>
      </c>
      <c r="P408" s="380"/>
      <c r="Q408" s="43">
        <v>3</v>
      </c>
      <c r="R408" s="44">
        <v>4</v>
      </c>
      <c r="S408" s="44">
        <v>5</v>
      </c>
      <c r="T408" s="45">
        <v>6</v>
      </c>
      <c r="U408" s="45">
        <v>7</v>
      </c>
      <c r="V408" s="45">
        <v>8</v>
      </c>
      <c r="W408" s="45">
        <v>9</v>
      </c>
      <c r="X408" s="46">
        <v>10</v>
      </c>
      <c r="Y408" s="39"/>
      <c r="Z408" s="47"/>
      <c r="AA408"/>
      <c r="AB408"/>
      <c r="AC408"/>
      <c r="AD408"/>
      <c r="AE408"/>
      <c r="AF408"/>
      <c r="AG408" s="48"/>
    </row>
    <row r="409" spans="2:33" ht="48.75" customHeight="1" x14ac:dyDescent="0.3">
      <c r="B409" s="49">
        <v>1</v>
      </c>
      <c r="C409" s="387" t="s">
        <v>51</v>
      </c>
      <c r="D409" s="388"/>
      <c r="E409" s="50" t="s">
        <v>52</v>
      </c>
      <c r="F409" s="51">
        <f>F410+F414+F417+F421</f>
        <v>0</v>
      </c>
      <c r="G409" s="51">
        <f>G410+G414+G417+G421</f>
        <v>0</v>
      </c>
      <c r="H409" s="52">
        <f>I409+J409+K409+L409</f>
        <v>0</v>
      </c>
      <c r="I409" s="51">
        <f>I410+I414+I417+I421</f>
        <v>0</v>
      </c>
      <c r="J409" s="51">
        <f>J410+J414+J417+J421</f>
        <v>0</v>
      </c>
      <c r="K409" s="51">
        <f>K410+K414+K417+K421</f>
        <v>0</v>
      </c>
      <c r="L409" s="53">
        <f>L410+L414+L417+L421</f>
        <v>0</v>
      </c>
      <c r="M409" s="38"/>
      <c r="N409" s="49">
        <v>1</v>
      </c>
      <c r="O409" s="387" t="s">
        <v>51</v>
      </c>
      <c r="P409" s="388"/>
      <c r="Q409" s="50" t="s">
        <v>52</v>
      </c>
      <c r="R409" s="51">
        <f>R410+R414+R417+R421</f>
        <v>0</v>
      </c>
      <c r="S409" s="51">
        <f>S410+S414+S417+S421</f>
        <v>0</v>
      </c>
      <c r="T409" s="52">
        <f>U409+V409+W409+X409</f>
        <v>0</v>
      </c>
      <c r="U409" s="51">
        <f>U410+U414+U417+U421</f>
        <v>0</v>
      </c>
      <c r="V409" s="51">
        <f>V410+V414+V417+V421</f>
        <v>0</v>
      </c>
      <c r="W409" s="51">
        <f>W410+W414+W417+W421</f>
        <v>0</v>
      </c>
      <c r="X409" s="53">
        <f>X410+X414+X417+X421</f>
        <v>0</v>
      </c>
      <c r="Y409" s="39"/>
      <c r="Z409" s="54" t="s">
        <v>53</v>
      </c>
      <c r="AA409"/>
      <c r="AB409"/>
      <c r="AC409"/>
      <c r="AD409"/>
      <c r="AF409" s="54" t="s">
        <v>218</v>
      </c>
      <c r="AG409"/>
    </row>
    <row r="410" spans="2:33" ht="46.5" customHeight="1" x14ac:dyDescent="0.3">
      <c r="B410" s="55" t="s">
        <v>55</v>
      </c>
      <c r="C410" s="385" t="s">
        <v>56</v>
      </c>
      <c r="D410" s="386"/>
      <c r="E410" s="56" t="s">
        <v>52</v>
      </c>
      <c r="F410" s="57">
        <f t="shared" ref="F410:L410" si="149">F411+F412+F413</f>
        <v>0</v>
      </c>
      <c r="G410" s="57">
        <f t="shared" si="149"/>
        <v>0</v>
      </c>
      <c r="H410" s="58">
        <f t="shared" si="149"/>
        <v>0</v>
      </c>
      <c r="I410" s="57">
        <f t="shared" si="149"/>
        <v>0</v>
      </c>
      <c r="J410" s="57">
        <f t="shared" si="149"/>
        <v>0</v>
      </c>
      <c r="K410" s="57">
        <f t="shared" si="149"/>
        <v>0</v>
      </c>
      <c r="L410" s="59">
        <f t="shared" si="149"/>
        <v>0</v>
      </c>
      <c r="M410" s="38"/>
      <c r="N410" s="55" t="s">
        <v>55</v>
      </c>
      <c r="O410" s="385" t="s">
        <v>56</v>
      </c>
      <c r="P410" s="386"/>
      <c r="Q410" s="56" t="s">
        <v>52</v>
      </c>
      <c r="R410" s="57">
        <f t="shared" ref="R410:X410" si="150">R411+R412+R413</f>
        <v>0</v>
      </c>
      <c r="S410" s="57">
        <f t="shared" si="150"/>
        <v>0</v>
      </c>
      <c r="T410" s="58">
        <f t="shared" si="150"/>
        <v>0</v>
      </c>
      <c r="U410" s="57">
        <f t="shared" si="150"/>
        <v>0</v>
      </c>
      <c r="V410" s="57">
        <f t="shared" si="150"/>
        <v>0</v>
      </c>
      <c r="W410" s="57">
        <f t="shared" si="150"/>
        <v>0</v>
      </c>
      <c r="X410" s="59">
        <f t="shared" si="150"/>
        <v>0</v>
      </c>
      <c r="Y410" s="39"/>
      <c r="Z410" s="47"/>
      <c r="AA410"/>
      <c r="AB410"/>
      <c r="AC410"/>
      <c r="AD410"/>
      <c r="AE410"/>
      <c r="AF410"/>
      <c r="AG410"/>
    </row>
    <row r="411" spans="2:33" ht="49.5" customHeight="1" x14ac:dyDescent="0.25">
      <c r="B411" s="60" t="s">
        <v>57</v>
      </c>
      <c r="C411" s="377" t="s">
        <v>239</v>
      </c>
      <c r="D411" s="384"/>
      <c r="E411" s="61" t="s">
        <v>52</v>
      </c>
      <c r="F411" s="62"/>
      <c r="G411" s="62"/>
      <c r="H411" s="63">
        <f>F411+G411</f>
        <v>0</v>
      </c>
      <c r="I411" s="64">
        <f>H411</f>
        <v>0</v>
      </c>
      <c r="J411" s="62"/>
      <c r="K411" s="65"/>
      <c r="L411" s="66"/>
      <c r="M411" s="38"/>
      <c r="N411" s="60" t="s">
        <v>57</v>
      </c>
      <c r="O411" s="377" t="s">
        <v>239</v>
      </c>
      <c r="P411" s="384"/>
      <c r="Q411" s="61" t="s">
        <v>52</v>
      </c>
      <c r="R411" s="62"/>
      <c r="S411" s="62"/>
      <c r="T411" s="63">
        <f>R411+S411</f>
        <v>0</v>
      </c>
      <c r="U411" s="64">
        <f>T411</f>
        <v>0</v>
      </c>
      <c r="V411" s="62"/>
      <c r="W411" s="65"/>
      <c r="X411" s="66"/>
      <c r="Y411" s="39"/>
      <c r="Z411" s="437" t="s">
        <v>58</v>
      </c>
      <c r="AA411" s="438"/>
      <c r="AB411" s="438"/>
      <c r="AC411" s="438"/>
      <c r="AD411" s="438"/>
      <c r="AE411" s="438"/>
      <c r="AF411" s="438"/>
      <c r="AG411" s="438"/>
    </row>
    <row r="412" spans="2:33" ht="34.5" customHeight="1" x14ac:dyDescent="0.25">
      <c r="B412" s="60" t="s">
        <v>59</v>
      </c>
      <c r="C412" s="377" t="s">
        <v>60</v>
      </c>
      <c r="D412" s="384"/>
      <c r="E412" s="61" t="s">
        <v>52</v>
      </c>
      <c r="F412" s="62"/>
      <c r="G412" s="62"/>
      <c r="H412" s="63">
        <f>F412+G412</f>
        <v>0</v>
      </c>
      <c r="I412" s="62"/>
      <c r="J412" s="62"/>
      <c r="K412" s="65"/>
      <c r="L412" s="66"/>
      <c r="M412" s="38"/>
      <c r="N412" s="60" t="s">
        <v>59</v>
      </c>
      <c r="O412" s="377" t="s">
        <v>60</v>
      </c>
      <c r="P412" s="384"/>
      <c r="Q412" s="61" t="s">
        <v>52</v>
      </c>
      <c r="R412" s="62"/>
      <c r="S412" s="62"/>
      <c r="T412" s="63">
        <f>R412+S412</f>
        <v>0</v>
      </c>
      <c r="U412" s="62"/>
      <c r="V412" s="62"/>
      <c r="W412" s="65"/>
      <c r="X412" s="66"/>
      <c r="Y412" s="39"/>
      <c r="Z412" s="438"/>
      <c r="AA412" s="438"/>
      <c r="AB412" s="438"/>
      <c r="AC412" s="438"/>
      <c r="AD412" s="438"/>
      <c r="AE412" s="438"/>
      <c r="AF412" s="438"/>
      <c r="AG412" s="438"/>
    </row>
    <row r="413" spans="2:33" ht="36" customHeight="1" x14ac:dyDescent="0.25">
      <c r="B413" s="60" t="s">
        <v>61</v>
      </c>
      <c r="C413" s="377" t="s">
        <v>62</v>
      </c>
      <c r="D413" s="384"/>
      <c r="E413" s="61" t="s">
        <v>52</v>
      </c>
      <c r="F413" s="62"/>
      <c r="G413" s="62"/>
      <c r="H413" s="63">
        <f>F413+G413</f>
        <v>0</v>
      </c>
      <c r="I413" s="62"/>
      <c r="J413" s="62"/>
      <c r="K413" s="65"/>
      <c r="L413" s="66"/>
      <c r="M413" s="38"/>
      <c r="N413" s="60" t="s">
        <v>61</v>
      </c>
      <c r="O413" s="377" t="s">
        <v>62</v>
      </c>
      <c r="P413" s="384"/>
      <c r="Q413" s="61" t="s">
        <v>52</v>
      </c>
      <c r="R413" s="62"/>
      <c r="S413" s="62"/>
      <c r="T413" s="63">
        <f>R413+S413</f>
        <v>0</v>
      </c>
      <c r="U413" s="62"/>
      <c r="V413" s="62"/>
      <c r="W413" s="65"/>
      <c r="X413" s="66"/>
      <c r="Y413" s="39"/>
      <c r="Z413" s="438"/>
      <c r="AA413" s="438"/>
      <c r="AB413" s="438"/>
      <c r="AC413" s="438"/>
      <c r="AD413" s="438"/>
      <c r="AE413" s="438"/>
      <c r="AF413" s="438"/>
      <c r="AG413" s="438"/>
    </row>
    <row r="414" spans="2:33" ht="33.75" customHeight="1" x14ac:dyDescent="0.25">
      <c r="B414" s="55" t="s">
        <v>63</v>
      </c>
      <c r="C414" s="385" t="s">
        <v>64</v>
      </c>
      <c r="D414" s="386"/>
      <c r="E414" s="56" t="s">
        <v>52</v>
      </c>
      <c r="F414" s="57">
        <f t="shared" ref="F414:L414" si="151">F415+F416</f>
        <v>0</v>
      </c>
      <c r="G414" s="57">
        <f t="shared" si="151"/>
        <v>0</v>
      </c>
      <c r="H414" s="58">
        <f t="shared" si="151"/>
        <v>0</v>
      </c>
      <c r="I414" s="57">
        <f t="shared" si="151"/>
        <v>0</v>
      </c>
      <c r="J414" s="57">
        <f t="shared" si="151"/>
        <v>0</v>
      </c>
      <c r="K414" s="57">
        <f t="shared" si="151"/>
        <v>0</v>
      </c>
      <c r="L414" s="59">
        <f t="shared" si="151"/>
        <v>0</v>
      </c>
      <c r="M414" s="38"/>
      <c r="N414" s="55" t="s">
        <v>63</v>
      </c>
      <c r="O414" s="385" t="s">
        <v>64</v>
      </c>
      <c r="P414" s="386"/>
      <c r="Q414" s="56" t="s">
        <v>52</v>
      </c>
      <c r="R414" s="57">
        <f t="shared" ref="R414:X414" si="152">R415+R416</f>
        <v>0</v>
      </c>
      <c r="S414" s="57">
        <f t="shared" si="152"/>
        <v>0</v>
      </c>
      <c r="T414" s="58">
        <f t="shared" si="152"/>
        <v>0</v>
      </c>
      <c r="U414" s="57">
        <f t="shared" si="152"/>
        <v>0</v>
      </c>
      <c r="V414" s="57">
        <f t="shared" si="152"/>
        <v>0</v>
      </c>
      <c r="W414" s="57">
        <f t="shared" si="152"/>
        <v>0</v>
      </c>
      <c r="X414" s="59">
        <f t="shared" si="152"/>
        <v>0</v>
      </c>
      <c r="Y414" s="39"/>
      <c r="Z414" s="438"/>
      <c r="AA414" s="438"/>
      <c r="AB414" s="438"/>
      <c r="AC414" s="438"/>
      <c r="AD414" s="438"/>
      <c r="AE414" s="438"/>
      <c r="AF414" s="438"/>
      <c r="AG414" s="438"/>
    </row>
    <row r="415" spans="2:33" ht="45" customHeight="1" thickBot="1" x14ac:dyDescent="0.3">
      <c r="B415" s="60" t="s">
        <v>65</v>
      </c>
      <c r="C415" s="377" t="s">
        <v>66</v>
      </c>
      <c r="D415" s="384"/>
      <c r="E415" s="61" t="s">
        <v>52</v>
      </c>
      <c r="F415" s="62"/>
      <c r="G415" s="62"/>
      <c r="H415" s="63">
        <f>F415+G415</f>
        <v>0</v>
      </c>
      <c r="I415" s="62"/>
      <c r="J415" s="62"/>
      <c r="K415" s="65"/>
      <c r="L415" s="66"/>
      <c r="M415" s="38"/>
      <c r="N415" s="60" t="s">
        <v>65</v>
      </c>
      <c r="O415" s="377" t="s">
        <v>66</v>
      </c>
      <c r="P415" s="384"/>
      <c r="Q415" s="61" t="s">
        <v>52</v>
      </c>
      <c r="R415" s="62"/>
      <c r="S415" s="62"/>
      <c r="T415" s="63">
        <f>R415+S415</f>
        <v>0</v>
      </c>
      <c r="U415" s="62"/>
      <c r="V415" s="62"/>
      <c r="W415" s="65"/>
      <c r="X415" s="66"/>
      <c r="Y415" s="39"/>
      <c r="Z415" s="438"/>
      <c r="AA415" s="438"/>
      <c r="AB415" s="438"/>
      <c r="AC415" s="438"/>
      <c r="AD415" s="438"/>
      <c r="AE415" s="438"/>
      <c r="AF415" s="438"/>
      <c r="AG415" s="438"/>
    </row>
    <row r="416" spans="2:33" ht="56.25" customHeight="1" thickBot="1" x14ac:dyDescent="0.3">
      <c r="B416" s="60" t="s">
        <v>67</v>
      </c>
      <c r="C416" s="377" t="s">
        <v>68</v>
      </c>
      <c r="D416" s="384"/>
      <c r="E416" s="61" t="s">
        <v>52</v>
      </c>
      <c r="F416" s="62"/>
      <c r="G416" s="62"/>
      <c r="H416" s="63">
        <f>F416+G416</f>
        <v>0</v>
      </c>
      <c r="I416" s="62"/>
      <c r="J416" s="62"/>
      <c r="K416" s="65"/>
      <c r="L416" s="66"/>
      <c r="M416" s="38"/>
      <c r="N416" s="60" t="s">
        <v>67</v>
      </c>
      <c r="O416" s="377" t="s">
        <v>68</v>
      </c>
      <c r="P416" s="384"/>
      <c r="Q416" s="61" t="s">
        <v>52</v>
      </c>
      <c r="R416" s="62"/>
      <c r="S416" s="62"/>
      <c r="T416" s="63">
        <f>R416+S416</f>
        <v>0</v>
      </c>
      <c r="U416" s="62"/>
      <c r="V416" s="62"/>
      <c r="W416" s="65"/>
      <c r="X416" s="66"/>
      <c r="Y416" s="39"/>
      <c r="Z416" s="435" t="s">
        <v>69</v>
      </c>
      <c r="AA416" s="435"/>
      <c r="AB416" s="435"/>
      <c r="AC416" s="436"/>
      <c r="AD416" s="67">
        <f>T453</f>
        <v>0</v>
      </c>
      <c r="AE416" s="68" t="s">
        <v>70</v>
      </c>
      <c r="AF416" s="69" t="s">
        <v>71</v>
      </c>
      <c r="AG416" s="70"/>
    </row>
    <row r="417" spans="2:33" ht="38.25" customHeight="1" thickBot="1" x14ac:dyDescent="0.35">
      <c r="B417" s="55" t="s">
        <v>72</v>
      </c>
      <c r="C417" s="389" t="s">
        <v>73</v>
      </c>
      <c r="D417" s="390"/>
      <c r="E417" s="56" t="s">
        <v>52</v>
      </c>
      <c r="F417" s="57">
        <f t="shared" ref="F417:L417" si="153">F418+F419+F420</f>
        <v>0</v>
      </c>
      <c r="G417" s="57">
        <f t="shared" si="153"/>
        <v>0</v>
      </c>
      <c r="H417" s="58">
        <f t="shared" si="153"/>
        <v>0</v>
      </c>
      <c r="I417" s="57">
        <f t="shared" si="153"/>
        <v>0</v>
      </c>
      <c r="J417" s="57">
        <f t="shared" si="153"/>
        <v>0</v>
      </c>
      <c r="K417" s="57">
        <f t="shared" si="153"/>
        <v>0</v>
      </c>
      <c r="L417" s="59">
        <f t="shared" si="153"/>
        <v>0</v>
      </c>
      <c r="M417" s="38"/>
      <c r="N417" s="55" t="s">
        <v>72</v>
      </c>
      <c r="O417" s="389" t="s">
        <v>73</v>
      </c>
      <c r="P417" s="390"/>
      <c r="Q417" s="56" t="s">
        <v>52</v>
      </c>
      <c r="R417" s="57">
        <f t="shared" ref="R417:X417" si="154">R418+R419+R420</f>
        <v>0</v>
      </c>
      <c r="S417" s="57">
        <f t="shared" si="154"/>
        <v>0</v>
      </c>
      <c r="T417" s="58">
        <f t="shared" si="154"/>
        <v>0</v>
      </c>
      <c r="U417" s="57">
        <f t="shared" si="154"/>
        <v>0</v>
      </c>
      <c r="V417" s="57">
        <f t="shared" si="154"/>
        <v>0</v>
      </c>
      <c r="W417" s="57">
        <f t="shared" si="154"/>
        <v>0</v>
      </c>
      <c r="X417" s="59">
        <f t="shared" si="154"/>
        <v>0</v>
      </c>
      <c r="Y417" s="39"/>
      <c r="Z417" s="435" t="s">
        <v>74</v>
      </c>
      <c r="AA417" s="435"/>
      <c r="AB417" s="435"/>
      <c r="AC417" s="435"/>
      <c r="AD417" s="71" t="s">
        <v>75</v>
      </c>
      <c r="AE417" s="68" t="s">
        <v>70</v>
      </c>
      <c r="AF417" s="72"/>
      <c r="AG417" s="73"/>
    </row>
    <row r="418" spans="2:33" ht="41.25" customHeight="1" x14ac:dyDescent="0.25">
      <c r="B418" s="60" t="s">
        <v>76</v>
      </c>
      <c r="C418" s="377" t="s">
        <v>77</v>
      </c>
      <c r="D418" s="378"/>
      <c r="E418" s="61" t="s">
        <v>52</v>
      </c>
      <c r="F418" s="62"/>
      <c r="G418" s="62"/>
      <c r="H418" s="63">
        <f>F418+G418</f>
        <v>0</v>
      </c>
      <c r="I418" s="62"/>
      <c r="J418" s="62"/>
      <c r="K418" s="65"/>
      <c r="L418" s="66"/>
      <c r="M418" s="38"/>
      <c r="N418" s="60" t="s">
        <v>76</v>
      </c>
      <c r="O418" s="377" t="s">
        <v>77</v>
      </c>
      <c r="P418" s="378"/>
      <c r="Q418" s="61" t="s">
        <v>52</v>
      </c>
      <c r="R418" s="62"/>
      <c r="S418" s="62"/>
      <c r="T418" s="63">
        <f>R418+S418</f>
        <v>0</v>
      </c>
      <c r="U418" s="62"/>
      <c r="V418" s="62"/>
      <c r="W418" s="65"/>
      <c r="X418" s="66"/>
      <c r="Y418" s="39"/>
      <c r="Z418" s="435" t="s">
        <v>78</v>
      </c>
      <c r="AA418" s="435"/>
      <c r="AB418" s="435"/>
      <c r="AC418" s="435"/>
      <c r="AD418" s="71" t="s">
        <v>79</v>
      </c>
      <c r="AE418" s="68" t="s">
        <v>70</v>
      </c>
      <c r="AF418" s="74"/>
      <c r="AG418"/>
    </row>
    <row r="419" spans="2:33" ht="35.25" customHeight="1" thickBot="1" x14ac:dyDescent="0.3">
      <c r="B419" s="60" t="s">
        <v>80</v>
      </c>
      <c r="C419" s="377" t="s">
        <v>81</v>
      </c>
      <c r="D419" s="378"/>
      <c r="E419" s="61" t="s">
        <v>52</v>
      </c>
      <c r="F419" s="62"/>
      <c r="G419" s="62"/>
      <c r="H419" s="63">
        <f>F419+G419</f>
        <v>0</v>
      </c>
      <c r="I419" s="62"/>
      <c r="J419" s="62"/>
      <c r="K419" s="65"/>
      <c r="L419" s="66"/>
      <c r="M419" s="38"/>
      <c r="N419" s="60" t="s">
        <v>80</v>
      </c>
      <c r="O419" s="377" t="s">
        <v>81</v>
      </c>
      <c r="P419" s="378"/>
      <c r="Q419" s="61" t="s">
        <v>52</v>
      </c>
      <c r="R419" s="62"/>
      <c r="S419" s="62"/>
      <c r="T419" s="63">
        <f>R419+S419</f>
        <v>0</v>
      </c>
      <c r="U419" s="62"/>
      <c r="V419" s="62"/>
      <c r="W419" s="65"/>
      <c r="X419" s="66"/>
      <c r="Y419" s="39"/>
      <c r="Z419" s="74"/>
      <c r="AA419" s="74"/>
      <c r="AB419" s="74"/>
      <c r="AC419" s="74"/>
      <c r="AD419" s="74"/>
      <c r="AE419" s="74"/>
      <c r="AF419" s="74"/>
      <c r="AG419"/>
    </row>
    <row r="420" spans="2:33" ht="57" customHeight="1" thickBot="1" x14ac:dyDescent="0.3">
      <c r="B420" s="60" t="s">
        <v>82</v>
      </c>
      <c r="C420" s="377" t="s">
        <v>83</v>
      </c>
      <c r="D420" s="384"/>
      <c r="E420" s="61" t="s">
        <v>52</v>
      </c>
      <c r="F420" s="62"/>
      <c r="G420" s="62"/>
      <c r="H420" s="63">
        <f>F420+G420</f>
        <v>0</v>
      </c>
      <c r="I420" s="62"/>
      <c r="J420" s="62"/>
      <c r="K420" s="65"/>
      <c r="L420" s="66"/>
      <c r="M420" s="38"/>
      <c r="N420" s="60" t="s">
        <v>82</v>
      </c>
      <c r="O420" s="377" t="s">
        <v>83</v>
      </c>
      <c r="P420" s="384"/>
      <c r="Q420" s="61" t="s">
        <v>52</v>
      </c>
      <c r="R420" s="62"/>
      <c r="S420" s="62"/>
      <c r="T420" s="63">
        <f>R420+S420</f>
        <v>0</v>
      </c>
      <c r="U420" s="62"/>
      <c r="V420" s="62"/>
      <c r="W420" s="65"/>
      <c r="X420" s="66"/>
      <c r="Y420" s="39"/>
      <c r="Z420" s="75" t="s">
        <v>84</v>
      </c>
      <c r="AA420" s="75" t="s">
        <v>85</v>
      </c>
      <c r="AB420" s="76" t="s">
        <v>86</v>
      </c>
      <c r="AC420" s="76" t="s">
        <v>87</v>
      </c>
      <c r="AD420" s="76" t="s">
        <v>88</v>
      </c>
      <c r="AE420" s="76" t="s">
        <v>89</v>
      </c>
      <c r="AF420" s="76" t="s">
        <v>90</v>
      </c>
      <c r="AG420"/>
    </row>
    <row r="421" spans="2:33" ht="37.5" customHeight="1" x14ac:dyDescent="0.25">
      <c r="B421" s="55" t="s">
        <v>91</v>
      </c>
      <c r="C421" s="385" t="s">
        <v>92</v>
      </c>
      <c r="D421" s="386"/>
      <c r="E421" s="56" t="s">
        <v>52</v>
      </c>
      <c r="F421" s="57">
        <f t="shared" ref="F421:L421" si="155">F422+F423</f>
        <v>0</v>
      </c>
      <c r="G421" s="57">
        <f t="shared" si="155"/>
        <v>0</v>
      </c>
      <c r="H421" s="58">
        <f t="shared" si="155"/>
        <v>0</v>
      </c>
      <c r="I421" s="57">
        <f t="shared" si="155"/>
        <v>0</v>
      </c>
      <c r="J421" s="57">
        <f t="shared" si="155"/>
        <v>0</v>
      </c>
      <c r="K421" s="57">
        <f t="shared" si="155"/>
        <v>0</v>
      </c>
      <c r="L421" s="59">
        <f t="shared" si="155"/>
        <v>0</v>
      </c>
      <c r="M421" s="38"/>
      <c r="N421" s="55" t="s">
        <v>91</v>
      </c>
      <c r="O421" s="385" t="s">
        <v>92</v>
      </c>
      <c r="P421" s="386"/>
      <c r="Q421" s="56" t="s">
        <v>52</v>
      </c>
      <c r="R421" s="57">
        <f t="shared" ref="R421:X421" si="156">R422+R423</f>
        <v>0</v>
      </c>
      <c r="S421" s="57">
        <f t="shared" si="156"/>
        <v>0</v>
      </c>
      <c r="T421" s="58">
        <f t="shared" si="156"/>
        <v>0</v>
      </c>
      <c r="U421" s="57">
        <f t="shared" si="156"/>
        <v>0</v>
      </c>
      <c r="V421" s="57">
        <f t="shared" si="156"/>
        <v>0</v>
      </c>
      <c r="W421" s="57">
        <f t="shared" si="156"/>
        <v>0</v>
      </c>
      <c r="X421" s="59">
        <f t="shared" si="156"/>
        <v>0</v>
      </c>
      <c r="Y421" s="39"/>
      <c r="Z421" s="439">
        <v>1</v>
      </c>
      <c r="AA421" s="443" t="s">
        <v>93</v>
      </c>
      <c r="AB421" s="78">
        <f>ROUND(AD416*AF417,0)</f>
        <v>0</v>
      </c>
      <c r="AC421" s="79">
        <v>0.92588999999999999</v>
      </c>
      <c r="AD421" s="445">
        <f>ROUND(AB421*AC421,2)</f>
        <v>0</v>
      </c>
      <c r="AE421" s="445">
        <f>ROUND(AD421*18/100,2)</f>
        <v>0</v>
      </c>
      <c r="AF421" s="445">
        <f>AD421+AE421</f>
        <v>0</v>
      </c>
      <c r="AG421"/>
    </row>
    <row r="422" spans="2:33" ht="38.25" customHeight="1" thickBot="1" x14ac:dyDescent="0.3">
      <c r="B422" s="81" t="s">
        <v>94</v>
      </c>
      <c r="C422" s="377" t="s">
        <v>95</v>
      </c>
      <c r="D422" s="384"/>
      <c r="E422" s="61" t="s">
        <v>52</v>
      </c>
      <c r="F422" s="62"/>
      <c r="G422" s="62"/>
      <c r="H422" s="63">
        <f>F422+G422</f>
        <v>0</v>
      </c>
      <c r="I422" s="62"/>
      <c r="J422" s="62"/>
      <c r="K422" s="65"/>
      <c r="L422" s="66"/>
      <c r="M422" s="38"/>
      <c r="N422" s="81" t="s">
        <v>94</v>
      </c>
      <c r="O422" s="377" t="s">
        <v>95</v>
      </c>
      <c r="P422" s="384"/>
      <c r="Q422" s="61" t="s">
        <v>52</v>
      </c>
      <c r="R422" s="62"/>
      <c r="S422" s="62"/>
      <c r="T422" s="63">
        <f>R422+S422</f>
        <v>0</v>
      </c>
      <c r="U422" s="62"/>
      <c r="V422" s="62"/>
      <c r="W422" s="65"/>
      <c r="X422" s="66"/>
      <c r="Y422" s="39"/>
      <c r="Z422" s="440"/>
      <c r="AA422" s="449"/>
      <c r="AB422" s="82"/>
      <c r="AC422" s="83"/>
      <c r="AD422" s="449"/>
      <c r="AE422" s="449"/>
      <c r="AF422" s="449"/>
      <c r="AG422"/>
    </row>
    <row r="423" spans="2:33" ht="29.25" customHeight="1" x14ac:dyDescent="0.25">
      <c r="B423" s="81" t="s">
        <v>96</v>
      </c>
      <c r="C423" s="377" t="s">
        <v>97</v>
      </c>
      <c r="D423" s="384"/>
      <c r="E423" s="61" t="s">
        <v>52</v>
      </c>
      <c r="F423" s="62"/>
      <c r="G423" s="62"/>
      <c r="H423" s="63">
        <f>F423+G423</f>
        <v>0</v>
      </c>
      <c r="I423" s="62"/>
      <c r="J423" s="62"/>
      <c r="K423" s="65"/>
      <c r="L423" s="66"/>
      <c r="M423" s="38"/>
      <c r="N423" s="81" t="s">
        <v>96</v>
      </c>
      <c r="O423" s="377" t="s">
        <v>97</v>
      </c>
      <c r="P423" s="384"/>
      <c r="Q423" s="61" t="s">
        <v>52</v>
      </c>
      <c r="R423" s="62"/>
      <c r="S423" s="62"/>
      <c r="T423" s="63">
        <f>R423+S423</f>
        <v>0</v>
      </c>
      <c r="U423" s="62"/>
      <c r="V423" s="62"/>
      <c r="W423" s="65"/>
      <c r="X423" s="66"/>
      <c r="Y423" s="39"/>
      <c r="Z423" s="441">
        <v>2</v>
      </c>
      <c r="AA423" s="443" t="s">
        <v>98</v>
      </c>
      <c r="AB423" s="78">
        <f>ROUND(AD416-AB421,0)</f>
        <v>0</v>
      </c>
      <c r="AC423" s="79"/>
      <c r="AD423" s="445">
        <f>ROUND(AB423*AC423,2)</f>
        <v>0</v>
      </c>
      <c r="AE423" s="445">
        <f>ROUND(AD423*18/100,2)</f>
        <v>0</v>
      </c>
      <c r="AF423" s="445">
        <f>AD423+AE423</f>
        <v>0</v>
      </c>
      <c r="AG423"/>
    </row>
    <row r="424" spans="2:33" ht="53.25" customHeight="1" thickBot="1" x14ac:dyDescent="0.3">
      <c r="B424" s="49" t="s">
        <v>99</v>
      </c>
      <c r="C424" s="373" t="s">
        <v>100</v>
      </c>
      <c r="D424" s="374"/>
      <c r="E424" s="85" t="s">
        <v>52</v>
      </c>
      <c r="F424" s="86">
        <f t="shared" ref="F424:L424" si="157">F425+F446+F451+F452</f>
        <v>0</v>
      </c>
      <c r="G424" s="86">
        <f t="shared" si="157"/>
        <v>0</v>
      </c>
      <c r="H424" s="86">
        <f t="shared" si="157"/>
        <v>0</v>
      </c>
      <c r="I424" s="86">
        <f t="shared" si="157"/>
        <v>0</v>
      </c>
      <c r="J424" s="86">
        <f t="shared" si="157"/>
        <v>0</v>
      </c>
      <c r="K424" s="86">
        <f t="shared" si="157"/>
        <v>0</v>
      </c>
      <c r="L424" s="86">
        <f t="shared" si="157"/>
        <v>0</v>
      </c>
      <c r="M424" s="38"/>
      <c r="N424" s="49" t="s">
        <v>99</v>
      </c>
      <c r="O424" s="373" t="s">
        <v>100</v>
      </c>
      <c r="P424" s="374"/>
      <c r="Q424" s="85" t="s">
        <v>52</v>
      </c>
      <c r="R424" s="86">
        <f t="shared" ref="R424:X424" si="158">R425+R446+R451+R452</f>
        <v>0</v>
      </c>
      <c r="S424" s="86">
        <f t="shared" si="158"/>
        <v>0</v>
      </c>
      <c r="T424" s="86">
        <f t="shared" si="158"/>
        <v>0</v>
      </c>
      <c r="U424" s="86">
        <f t="shared" si="158"/>
        <v>0</v>
      </c>
      <c r="V424" s="86">
        <f t="shared" si="158"/>
        <v>0</v>
      </c>
      <c r="W424" s="86">
        <f t="shared" si="158"/>
        <v>0</v>
      </c>
      <c r="X424" s="86">
        <f t="shared" si="158"/>
        <v>0</v>
      </c>
      <c r="Y424" s="39"/>
      <c r="Z424" s="442"/>
      <c r="AA424" s="444"/>
      <c r="AB424" s="82"/>
      <c r="AC424" s="87"/>
      <c r="AD424" s="450"/>
      <c r="AE424" s="450"/>
      <c r="AF424" s="450"/>
      <c r="AG424"/>
    </row>
    <row r="425" spans="2:33" ht="32.25" customHeight="1" x14ac:dyDescent="0.3">
      <c r="B425" s="55" t="s">
        <v>101</v>
      </c>
      <c r="C425" s="375" t="s">
        <v>102</v>
      </c>
      <c r="D425" s="376"/>
      <c r="E425" s="88" t="s">
        <v>52</v>
      </c>
      <c r="F425" s="89">
        <f t="shared" ref="F425:L425" si="159">F426+F428+F445</f>
        <v>0</v>
      </c>
      <c r="G425" s="90">
        <f t="shared" si="159"/>
        <v>0</v>
      </c>
      <c r="H425" s="90">
        <f t="shared" si="159"/>
        <v>0</v>
      </c>
      <c r="I425" s="90">
        <f t="shared" si="159"/>
        <v>0</v>
      </c>
      <c r="J425" s="90">
        <f t="shared" si="159"/>
        <v>0</v>
      </c>
      <c r="K425" s="90">
        <f t="shared" si="159"/>
        <v>0</v>
      </c>
      <c r="L425" s="90">
        <f t="shared" si="159"/>
        <v>0</v>
      </c>
      <c r="M425" s="38"/>
      <c r="N425" s="55" t="s">
        <v>101</v>
      </c>
      <c r="O425" s="375" t="s">
        <v>102</v>
      </c>
      <c r="P425" s="376"/>
      <c r="Q425" s="88" t="s">
        <v>52</v>
      </c>
      <c r="R425" s="89">
        <f t="shared" ref="R425:X425" si="160">R426+R428+R445</f>
        <v>0</v>
      </c>
      <c r="S425" s="90">
        <f t="shared" si="160"/>
        <v>0</v>
      </c>
      <c r="T425" s="90">
        <f t="shared" si="160"/>
        <v>0</v>
      </c>
      <c r="U425" s="90">
        <f t="shared" si="160"/>
        <v>0</v>
      </c>
      <c r="V425" s="90">
        <f t="shared" si="160"/>
        <v>0</v>
      </c>
      <c r="W425" s="90">
        <f t="shared" si="160"/>
        <v>0</v>
      </c>
      <c r="X425" s="90">
        <f t="shared" si="160"/>
        <v>0</v>
      </c>
      <c r="Y425" s="91"/>
      <c r="Z425" s="439">
        <v>3</v>
      </c>
      <c r="AA425" s="443" t="s">
        <v>103</v>
      </c>
      <c r="AB425" s="78">
        <f>AB421+AB423</f>
        <v>0</v>
      </c>
      <c r="AC425" s="80"/>
      <c r="AD425" s="445">
        <f>AD421+AD423</f>
        <v>0</v>
      </c>
      <c r="AE425" s="445">
        <f>AE421+AE423</f>
        <v>0</v>
      </c>
      <c r="AF425" s="445">
        <f>AF421+AF423</f>
        <v>0</v>
      </c>
      <c r="AG425"/>
    </row>
    <row r="426" spans="2:33" ht="34.5" customHeight="1" thickBot="1" x14ac:dyDescent="0.35">
      <c r="B426" s="92" t="s">
        <v>104</v>
      </c>
      <c r="C426" s="428" t="s">
        <v>105</v>
      </c>
      <c r="D426" s="429"/>
      <c r="E426" s="93" t="s">
        <v>52</v>
      </c>
      <c r="F426" s="94">
        <f>H426-G426</f>
        <v>0</v>
      </c>
      <c r="G426" s="95"/>
      <c r="H426" s="94">
        <f>I426+J426+K426+L426</f>
        <v>0</v>
      </c>
      <c r="I426" s="95"/>
      <c r="J426" s="95"/>
      <c r="K426" s="96"/>
      <c r="L426" s="97"/>
      <c r="M426" s="98"/>
      <c r="N426" s="92" t="s">
        <v>104</v>
      </c>
      <c r="O426" s="428" t="s">
        <v>105</v>
      </c>
      <c r="P426" s="429"/>
      <c r="Q426" s="93" t="s">
        <v>52</v>
      </c>
      <c r="R426" s="94">
        <f>T426-S426</f>
        <v>0</v>
      </c>
      <c r="S426" s="95"/>
      <c r="T426" s="94">
        <f>U426+V426+W426+X426</f>
        <v>0</v>
      </c>
      <c r="U426" s="95"/>
      <c r="V426" s="95"/>
      <c r="W426" s="96"/>
      <c r="X426" s="97"/>
      <c r="Y426" s="99"/>
      <c r="Z426" s="447"/>
      <c r="AA426" s="444"/>
      <c r="AB426" s="100"/>
      <c r="AC426" s="101"/>
      <c r="AD426" s="446"/>
      <c r="AE426" s="446"/>
      <c r="AF426" s="446"/>
      <c r="AG426"/>
    </row>
    <row r="427" spans="2:33" ht="36.75" customHeight="1" thickBot="1" x14ac:dyDescent="0.35">
      <c r="B427" s="102" t="s">
        <v>106</v>
      </c>
      <c r="C427" s="409" t="s">
        <v>107</v>
      </c>
      <c r="D427" s="410"/>
      <c r="E427" s="103" t="s">
        <v>52</v>
      </c>
      <c r="F427" s="65">
        <f>H427-G427</f>
        <v>0</v>
      </c>
      <c r="G427" s="104"/>
      <c r="H427" s="63">
        <f>I427+J427+K427+L427</f>
        <v>0</v>
      </c>
      <c r="I427" s="104"/>
      <c r="J427" s="104"/>
      <c r="K427" s="105"/>
      <c r="L427" s="106"/>
      <c r="M427" s="98"/>
      <c r="N427" s="102" t="s">
        <v>106</v>
      </c>
      <c r="O427" s="409" t="s">
        <v>107</v>
      </c>
      <c r="P427" s="410"/>
      <c r="Q427" s="103" t="s">
        <v>52</v>
      </c>
      <c r="R427" s="65">
        <f>T427-S427</f>
        <v>0</v>
      </c>
      <c r="S427" s="104"/>
      <c r="T427" s="63">
        <f>U427+V427+W427+X427</f>
        <v>0</v>
      </c>
      <c r="U427" s="104"/>
      <c r="V427" s="104"/>
      <c r="W427" s="105"/>
      <c r="X427" s="106"/>
      <c r="Y427" s="99"/>
      <c r="Z427" s="107"/>
      <c r="AA427" s="108" t="s">
        <v>108</v>
      </c>
      <c r="AB427" s="107"/>
      <c r="AC427" s="107"/>
      <c r="AD427" s="107"/>
      <c r="AE427" s="107"/>
      <c r="AF427"/>
      <c r="AG427"/>
    </row>
    <row r="428" spans="2:33" s="117" customFormat="1" ht="57" customHeight="1" x14ac:dyDescent="0.3">
      <c r="B428" s="55" t="s">
        <v>109</v>
      </c>
      <c r="C428" s="411" t="s">
        <v>110</v>
      </c>
      <c r="D428" s="420"/>
      <c r="E428" s="88" t="s">
        <v>52</v>
      </c>
      <c r="F428" s="57">
        <f>F429+F434+F439+F443+F444</f>
        <v>0</v>
      </c>
      <c r="G428" s="57">
        <f>G429+G434+G439+G443+G444</f>
        <v>0</v>
      </c>
      <c r="H428" s="109">
        <f>I428+J428+K428+L428</f>
        <v>0</v>
      </c>
      <c r="I428" s="109">
        <f>I429+I434+I439+I443+I444</f>
        <v>0</v>
      </c>
      <c r="J428" s="109">
        <f>J429+J434+J439+J443+J444</f>
        <v>0</v>
      </c>
      <c r="K428" s="109">
        <f>K429+K434+K439+K443+K444</f>
        <v>0</v>
      </c>
      <c r="L428" s="110">
        <f>L429+L434+L439+L443+L444</f>
        <v>0</v>
      </c>
      <c r="M428" s="98"/>
      <c r="N428" s="55" t="s">
        <v>109</v>
      </c>
      <c r="O428" s="411" t="s">
        <v>110</v>
      </c>
      <c r="P428" s="420"/>
      <c r="Q428" s="88" t="s">
        <v>52</v>
      </c>
      <c r="R428" s="57">
        <f>R429+R434+R439+R443+R444</f>
        <v>0</v>
      </c>
      <c r="S428" s="57">
        <f>S429+S434+S439+S443+S444</f>
        <v>0</v>
      </c>
      <c r="T428" s="109">
        <f>U428+V428+W428+X428</f>
        <v>0</v>
      </c>
      <c r="U428" s="109">
        <f>U429+U434+U439+U443+U444</f>
        <v>0</v>
      </c>
      <c r="V428" s="109">
        <f>V429+V434+V439+V443+V444</f>
        <v>0</v>
      </c>
      <c r="W428" s="109">
        <f>W429+W434+W439+W443+W444</f>
        <v>0</v>
      </c>
      <c r="X428" s="110">
        <f>X429+X434+X439+X443+X444</f>
        <v>0</v>
      </c>
      <c r="Y428" s="111"/>
      <c r="Z428" s="77">
        <v>4</v>
      </c>
      <c r="AA428" s="112" t="s">
        <v>111</v>
      </c>
      <c r="AB428" s="113"/>
      <c r="AC428" s="114" t="s">
        <v>112</v>
      </c>
      <c r="AD428" s="115"/>
      <c r="AE428" s="116"/>
      <c r="AF428"/>
      <c r="AG428"/>
    </row>
    <row r="429" spans="2:33" ht="55.5" customHeight="1" x14ac:dyDescent="0.3">
      <c r="B429" s="55" t="s">
        <v>113</v>
      </c>
      <c r="C429" s="411" t="s">
        <v>114</v>
      </c>
      <c r="D429" s="420"/>
      <c r="E429" s="56" t="s">
        <v>52</v>
      </c>
      <c r="F429" s="58">
        <f t="shared" ref="F429:L429" si="161">F430+F431+F432</f>
        <v>0</v>
      </c>
      <c r="G429" s="58">
        <f t="shared" si="161"/>
        <v>0</v>
      </c>
      <c r="H429" s="58">
        <f t="shared" si="161"/>
        <v>0</v>
      </c>
      <c r="I429" s="58">
        <f t="shared" si="161"/>
        <v>0</v>
      </c>
      <c r="J429" s="58">
        <f t="shared" si="161"/>
        <v>0</v>
      </c>
      <c r="K429" s="58">
        <f t="shared" si="161"/>
        <v>0</v>
      </c>
      <c r="L429" s="58">
        <f t="shared" si="161"/>
        <v>0</v>
      </c>
      <c r="M429" s="118"/>
      <c r="N429" s="55" t="s">
        <v>113</v>
      </c>
      <c r="O429" s="411" t="s">
        <v>114</v>
      </c>
      <c r="P429" s="420"/>
      <c r="Q429" s="56" t="s">
        <v>52</v>
      </c>
      <c r="R429" s="58">
        <f t="shared" ref="R429:X429" si="162">R430+R431+R432</f>
        <v>0</v>
      </c>
      <c r="S429" s="58">
        <f t="shared" si="162"/>
        <v>0</v>
      </c>
      <c r="T429" s="58">
        <f t="shared" si="162"/>
        <v>0</v>
      </c>
      <c r="U429" s="58">
        <f t="shared" si="162"/>
        <v>0</v>
      </c>
      <c r="V429" s="58">
        <f t="shared" si="162"/>
        <v>0</v>
      </c>
      <c r="W429" s="58">
        <f t="shared" si="162"/>
        <v>0</v>
      </c>
      <c r="X429" s="58">
        <f t="shared" si="162"/>
        <v>0</v>
      </c>
      <c r="Y429" s="119"/>
      <c r="Z429" s="120"/>
      <c r="AA429" s="121" t="s">
        <v>115</v>
      </c>
      <c r="AB429" s="122"/>
      <c r="AC429" s="123" t="s">
        <v>112</v>
      </c>
      <c r="AD429" s="124">
        <f>ROUND(AD428/118*18,2)</f>
        <v>0</v>
      </c>
      <c r="AE429" s="125"/>
      <c r="AF429"/>
      <c r="AG429"/>
    </row>
    <row r="430" spans="2:33" ht="49.5" customHeight="1" x14ac:dyDescent="0.3">
      <c r="B430" s="126" t="s">
        <v>116</v>
      </c>
      <c r="C430" s="409" t="s">
        <v>240</v>
      </c>
      <c r="D430" s="410"/>
      <c r="E430" s="103" t="s">
        <v>52</v>
      </c>
      <c r="F430" s="65"/>
      <c r="G430" s="104"/>
      <c r="H430" s="63">
        <f>I430+J430+K430+L430</f>
        <v>0</v>
      </c>
      <c r="I430" s="104"/>
      <c r="J430" s="104"/>
      <c r="K430" s="127"/>
      <c r="L430" s="128"/>
      <c r="M430" s="129"/>
      <c r="N430" s="126" t="s">
        <v>116</v>
      </c>
      <c r="O430" s="409" t="s">
        <v>240</v>
      </c>
      <c r="P430" s="410"/>
      <c r="Q430" s="103" t="s">
        <v>52</v>
      </c>
      <c r="R430" s="65"/>
      <c r="S430" s="104"/>
      <c r="T430" s="63">
        <f>U430+V430+W430+X430</f>
        <v>0</v>
      </c>
      <c r="U430" s="104"/>
      <c r="V430" s="104"/>
      <c r="W430" s="127"/>
      <c r="X430" s="128"/>
      <c r="Y430" s="119"/>
      <c r="Z430" s="84">
        <v>5</v>
      </c>
      <c r="AA430" s="130" t="s">
        <v>117</v>
      </c>
      <c r="AB430" s="131"/>
      <c r="AC430" s="123" t="s">
        <v>112</v>
      </c>
      <c r="AD430" s="124">
        <f>AF425-AD428</f>
        <v>0</v>
      </c>
      <c r="AE430" s="125"/>
      <c r="AF430"/>
      <c r="AG430" s="73"/>
    </row>
    <row r="431" spans="2:33" ht="38.25" customHeight="1" thickBot="1" x14ac:dyDescent="0.35">
      <c r="B431" s="126" t="s">
        <v>118</v>
      </c>
      <c r="C431" s="409" t="s">
        <v>119</v>
      </c>
      <c r="D431" s="410"/>
      <c r="E431" s="103" t="s">
        <v>52</v>
      </c>
      <c r="F431" s="65">
        <f>H431-G431</f>
        <v>0</v>
      </c>
      <c r="G431" s="104"/>
      <c r="H431" s="63">
        <f>I431+J431+K431+L431</f>
        <v>0</v>
      </c>
      <c r="I431" s="104"/>
      <c r="J431" s="104"/>
      <c r="K431" s="105"/>
      <c r="L431" s="106"/>
      <c r="M431" s="132"/>
      <c r="N431" s="126" t="s">
        <v>118</v>
      </c>
      <c r="O431" s="409" t="s">
        <v>119</v>
      </c>
      <c r="P431" s="410"/>
      <c r="Q431" s="103" t="s">
        <v>52</v>
      </c>
      <c r="R431" s="65">
        <f>T431-S431</f>
        <v>0</v>
      </c>
      <c r="S431" s="104"/>
      <c r="T431" s="63">
        <f>U431+V431+W431+X431</f>
        <v>0</v>
      </c>
      <c r="U431" s="104"/>
      <c r="V431" s="104"/>
      <c r="W431" s="105"/>
      <c r="X431" s="106"/>
      <c r="Y431" s="133"/>
      <c r="Z431" s="134"/>
      <c r="AA431" s="135" t="s">
        <v>115</v>
      </c>
      <c r="AB431" s="136"/>
      <c r="AC431" s="137" t="s">
        <v>112</v>
      </c>
      <c r="AD431" s="138">
        <f>ROUND(AD430*18/118,2)</f>
        <v>0</v>
      </c>
      <c r="AE431" s="139"/>
      <c r="AF431"/>
      <c r="AG431"/>
    </row>
    <row r="432" spans="2:33" ht="38.25" customHeight="1" x14ac:dyDescent="0.3">
      <c r="B432" s="126" t="s">
        <v>118</v>
      </c>
      <c r="C432" s="409" t="s">
        <v>119</v>
      </c>
      <c r="D432" s="410"/>
      <c r="E432" s="103"/>
      <c r="F432" s="65"/>
      <c r="G432" s="104"/>
      <c r="H432" s="63"/>
      <c r="I432" s="104"/>
      <c r="J432" s="104"/>
      <c r="K432" s="105"/>
      <c r="L432" s="106"/>
      <c r="M432" s="132"/>
      <c r="N432" s="126" t="s">
        <v>118</v>
      </c>
      <c r="O432" s="409" t="s">
        <v>119</v>
      </c>
      <c r="P432" s="410"/>
      <c r="Q432" s="103"/>
      <c r="R432" s="65"/>
      <c r="S432" s="104"/>
      <c r="T432" s="63"/>
      <c r="U432" s="104"/>
      <c r="V432" s="104"/>
      <c r="W432" s="105"/>
      <c r="X432" s="106"/>
      <c r="Y432" s="133"/>
      <c r="Z432" s="140"/>
      <c r="AA432" s="141"/>
      <c r="AB432" s="142"/>
      <c r="AC432" s="143"/>
      <c r="AD432" s="144"/>
      <c r="AE432" s="145"/>
      <c r="AF432"/>
      <c r="AG432"/>
    </row>
    <row r="433" spans="2:34" ht="42.75" customHeight="1" x14ac:dyDescent="0.2">
      <c r="B433" s="126" t="s">
        <v>120</v>
      </c>
      <c r="C433" s="409" t="s">
        <v>121</v>
      </c>
      <c r="D433" s="410"/>
      <c r="E433" s="103" t="s">
        <v>52</v>
      </c>
      <c r="F433" s="65">
        <f>H433-G433</f>
        <v>0</v>
      </c>
      <c r="G433" s="104"/>
      <c r="H433" s="63">
        <f>I433+J433+K433+L433</f>
        <v>0</v>
      </c>
      <c r="I433" s="104"/>
      <c r="J433" s="104"/>
      <c r="K433" s="105"/>
      <c r="L433" s="106"/>
      <c r="M433" s="132"/>
      <c r="N433" s="126" t="s">
        <v>120</v>
      </c>
      <c r="O433" s="409" t="s">
        <v>121</v>
      </c>
      <c r="P433" s="410"/>
      <c r="Q433" s="103" t="s">
        <v>52</v>
      </c>
      <c r="R433" s="65">
        <f>T433-S433</f>
        <v>0</v>
      </c>
      <c r="S433" s="104"/>
      <c r="T433" s="63">
        <f>U433+V433+W433+X433</f>
        <v>0</v>
      </c>
      <c r="U433" s="104"/>
      <c r="V433" s="104"/>
      <c r="W433" s="105"/>
      <c r="X433" s="106"/>
      <c r="Y433" s="133"/>
      <c r="Z433" s="146"/>
      <c r="AA433" s="147"/>
      <c r="AB433" s="148"/>
      <c r="AC433" s="149"/>
      <c r="AD433" s="150"/>
      <c r="AE433" s="151"/>
      <c r="AF433"/>
      <c r="AG433"/>
    </row>
    <row r="434" spans="2:34" ht="47.25" customHeight="1" x14ac:dyDescent="0.2">
      <c r="B434" s="55" t="s">
        <v>122</v>
      </c>
      <c r="C434" s="411" t="s">
        <v>123</v>
      </c>
      <c r="D434" s="420"/>
      <c r="E434" s="56" t="s">
        <v>52</v>
      </c>
      <c r="F434" s="58">
        <f t="shared" ref="F434:L434" si="163">F435+F436+F437</f>
        <v>0</v>
      </c>
      <c r="G434" s="58">
        <f t="shared" si="163"/>
        <v>0</v>
      </c>
      <c r="H434" s="58">
        <f t="shared" si="163"/>
        <v>0</v>
      </c>
      <c r="I434" s="58">
        <f t="shared" si="163"/>
        <v>0</v>
      </c>
      <c r="J434" s="58">
        <f t="shared" si="163"/>
        <v>0</v>
      </c>
      <c r="K434" s="58">
        <f t="shared" si="163"/>
        <v>0</v>
      </c>
      <c r="L434" s="58">
        <f t="shared" si="163"/>
        <v>0</v>
      </c>
      <c r="M434" s="132"/>
      <c r="N434" s="55" t="s">
        <v>122</v>
      </c>
      <c r="O434" s="411" t="s">
        <v>123</v>
      </c>
      <c r="P434" s="420"/>
      <c r="Q434" s="56" t="s">
        <v>52</v>
      </c>
      <c r="R434" s="58">
        <f t="shared" ref="R434:X434" si="164">R435+R436+R437</f>
        <v>0</v>
      </c>
      <c r="S434" s="58">
        <f t="shared" si="164"/>
        <v>0</v>
      </c>
      <c r="T434" s="58">
        <f t="shared" si="164"/>
        <v>0</v>
      </c>
      <c r="U434" s="58">
        <f t="shared" si="164"/>
        <v>0</v>
      </c>
      <c r="V434" s="58">
        <f t="shared" si="164"/>
        <v>0</v>
      </c>
      <c r="W434" s="58">
        <f t="shared" si="164"/>
        <v>0</v>
      </c>
      <c r="X434" s="58">
        <f t="shared" si="164"/>
        <v>0</v>
      </c>
      <c r="Y434" s="133"/>
      <c r="Z434" s="146"/>
      <c r="AA434" s="147"/>
      <c r="AB434" s="148"/>
      <c r="AC434" s="149"/>
      <c r="AD434" s="150"/>
      <c r="AE434" s="151"/>
      <c r="AF434"/>
      <c r="AG434"/>
    </row>
    <row r="435" spans="2:34" ht="42.75" customHeight="1" x14ac:dyDescent="0.3">
      <c r="B435" s="152" t="s">
        <v>124</v>
      </c>
      <c r="C435" s="409" t="s">
        <v>125</v>
      </c>
      <c r="D435" s="410"/>
      <c r="E435" s="103" t="s">
        <v>52</v>
      </c>
      <c r="F435" s="65">
        <f>H435-G435</f>
        <v>0</v>
      </c>
      <c r="G435" s="104"/>
      <c r="H435" s="63">
        <f>I435+J435+K435+L435</f>
        <v>0</v>
      </c>
      <c r="I435" s="153"/>
      <c r="J435" s="153"/>
      <c r="K435" s="153"/>
      <c r="L435" s="106"/>
      <c r="M435" s="154"/>
      <c r="N435" s="152" t="s">
        <v>124</v>
      </c>
      <c r="O435" s="409" t="s">
        <v>125</v>
      </c>
      <c r="P435" s="410"/>
      <c r="Q435" s="103" t="s">
        <v>52</v>
      </c>
      <c r="R435" s="65">
        <f>T435-S435</f>
        <v>0</v>
      </c>
      <c r="S435" s="104"/>
      <c r="T435" s="63">
        <f>U435+V435+W435+X435</f>
        <v>0</v>
      </c>
      <c r="U435" s="153"/>
      <c r="V435" s="153"/>
      <c r="W435" s="153"/>
      <c r="X435" s="106"/>
      <c r="Y435" s="133"/>
      <c r="Z435" s="155" t="s">
        <v>126</v>
      </c>
      <c r="AA435" s="156"/>
      <c r="AB435" s="157"/>
      <c r="AC435" s="157"/>
      <c r="AD435" s="158"/>
      <c r="AE435" s="448" t="s">
        <v>127</v>
      </c>
      <c r="AF435" s="448"/>
      <c r="AG435" s="156"/>
    </row>
    <row r="436" spans="2:34" ht="36" customHeight="1" x14ac:dyDescent="0.3">
      <c r="B436" s="152" t="s">
        <v>128</v>
      </c>
      <c r="C436" s="409" t="s">
        <v>125</v>
      </c>
      <c r="D436" s="410"/>
      <c r="E436" s="103" t="s">
        <v>52</v>
      </c>
      <c r="F436" s="65">
        <f>H436-G436</f>
        <v>0</v>
      </c>
      <c r="G436" s="104"/>
      <c r="H436" s="63">
        <f>I436+J436+K436+L436</f>
        <v>0</v>
      </c>
      <c r="I436" s="153"/>
      <c r="J436" s="153"/>
      <c r="K436" s="153"/>
      <c r="L436" s="106"/>
      <c r="M436" s="132"/>
      <c r="N436" s="152" t="s">
        <v>128</v>
      </c>
      <c r="O436" s="409" t="s">
        <v>125</v>
      </c>
      <c r="P436" s="410"/>
      <c r="Q436" s="103" t="s">
        <v>52</v>
      </c>
      <c r="R436" s="65">
        <f>T436-S436</f>
        <v>0</v>
      </c>
      <c r="S436" s="104"/>
      <c r="T436" s="63">
        <f>U436+V436+W436+X436</f>
        <v>0</v>
      </c>
      <c r="U436" s="153"/>
      <c r="V436" s="153"/>
      <c r="W436" s="153"/>
      <c r="X436" s="106"/>
      <c r="Y436" s="133"/>
      <c r="Z436" s="159" t="s">
        <v>129</v>
      </c>
      <c r="AA436" s="159"/>
      <c r="AB436" s="156"/>
      <c r="AC436" s="156"/>
      <c r="AD436" s="160"/>
      <c r="AE436" s="161" t="s">
        <v>130</v>
      </c>
      <c r="AF436" s="161"/>
      <c r="AG436" s="159"/>
      <c r="AH436" s="162"/>
    </row>
    <row r="437" spans="2:34" ht="36" customHeight="1" x14ac:dyDescent="0.3">
      <c r="B437" s="152" t="s">
        <v>131</v>
      </c>
      <c r="C437" s="409" t="s">
        <v>125</v>
      </c>
      <c r="D437" s="410"/>
      <c r="E437" s="103"/>
      <c r="F437" s="65"/>
      <c r="G437" s="104"/>
      <c r="H437" s="63"/>
      <c r="I437" s="153"/>
      <c r="J437" s="153"/>
      <c r="K437" s="153"/>
      <c r="L437" s="106"/>
      <c r="M437" s="132"/>
      <c r="N437" s="152" t="s">
        <v>131</v>
      </c>
      <c r="O437" s="409" t="s">
        <v>125</v>
      </c>
      <c r="P437" s="410"/>
      <c r="Q437" s="103"/>
      <c r="R437" s="65"/>
      <c r="S437" s="104"/>
      <c r="T437" s="63"/>
      <c r="U437" s="153"/>
      <c r="V437" s="153"/>
      <c r="W437" s="153"/>
      <c r="X437" s="106"/>
      <c r="Y437" s="133"/>
      <c r="Z437" s="159"/>
      <c r="AA437" s="159"/>
      <c r="AB437" s="156"/>
      <c r="AC437" s="156"/>
      <c r="AD437" s="160"/>
      <c r="AE437" s="161"/>
      <c r="AF437" s="161"/>
      <c r="AG437" s="159"/>
      <c r="AH437" s="162"/>
    </row>
    <row r="438" spans="2:34" ht="29.25" customHeight="1" x14ac:dyDescent="0.3">
      <c r="B438" s="152" t="s">
        <v>132</v>
      </c>
      <c r="C438" s="409" t="s">
        <v>121</v>
      </c>
      <c r="D438" s="410"/>
      <c r="E438" s="103" t="s">
        <v>52</v>
      </c>
      <c r="F438" s="65">
        <f>H438-G438</f>
        <v>0</v>
      </c>
      <c r="G438" s="104"/>
      <c r="H438" s="63">
        <f>I438+J438+K438+L438</f>
        <v>0</v>
      </c>
      <c r="I438" s="153"/>
      <c r="J438" s="153"/>
      <c r="K438" s="153"/>
      <c r="L438" s="106"/>
      <c r="M438" s="132"/>
      <c r="N438" s="152" t="s">
        <v>132</v>
      </c>
      <c r="O438" s="409" t="s">
        <v>121</v>
      </c>
      <c r="P438" s="410"/>
      <c r="Q438" s="103" t="s">
        <v>52</v>
      </c>
      <c r="R438" s="65">
        <f>T438-S438</f>
        <v>0</v>
      </c>
      <c r="S438" s="104"/>
      <c r="T438" s="63">
        <f>U438+V438+W438+X438</f>
        <v>0</v>
      </c>
      <c r="U438" s="153"/>
      <c r="V438" s="153"/>
      <c r="W438" s="153"/>
      <c r="X438" s="106"/>
      <c r="Y438" s="163"/>
      <c r="Z438" s="159" t="s">
        <v>133</v>
      </c>
      <c r="AA438" s="159"/>
      <c r="AB438" s="156"/>
      <c r="AC438" s="156"/>
      <c r="AD438" s="160"/>
      <c r="AE438" s="161" t="s">
        <v>134</v>
      </c>
      <c r="AF438" s="161"/>
      <c r="AG438" s="161"/>
      <c r="AH438" s="162"/>
    </row>
    <row r="439" spans="2:34" ht="28.5" customHeight="1" x14ac:dyDescent="0.3">
      <c r="B439" s="164" t="s">
        <v>135</v>
      </c>
      <c r="C439" s="414" t="s">
        <v>136</v>
      </c>
      <c r="D439" s="415"/>
      <c r="E439" s="165" t="s">
        <v>52</v>
      </c>
      <c r="F439" s="166">
        <f t="shared" ref="F439:L439" si="165">F440+F441</f>
        <v>0</v>
      </c>
      <c r="G439" s="166">
        <f t="shared" si="165"/>
        <v>0</v>
      </c>
      <c r="H439" s="167">
        <f t="shared" si="165"/>
        <v>0</v>
      </c>
      <c r="I439" s="167">
        <f t="shared" si="165"/>
        <v>0</v>
      </c>
      <c r="J439" s="167">
        <f t="shared" si="165"/>
        <v>0</v>
      </c>
      <c r="K439" s="167">
        <f t="shared" si="165"/>
        <v>0</v>
      </c>
      <c r="L439" s="168">
        <f t="shared" si="165"/>
        <v>0</v>
      </c>
      <c r="M439" s="132"/>
      <c r="N439" s="164" t="s">
        <v>135</v>
      </c>
      <c r="O439" s="414" t="s">
        <v>136</v>
      </c>
      <c r="P439" s="415"/>
      <c r="Q439" s="165" t="s">
        <v>52</v>
      </c>
      <c r="R439" s="166">
        <f t="shared" ref="R439:X439" si="166">R440+R441</f>
        <v>0</v>
      </c>
      <c r="S439" s="166">
        <f t="shared" si="166"/>
        <v>0</v>
      </c>
      <c r="T439" s="167">
        <f t="shared" si="166"/>
        <v>0</v>
      </c>
      <c r="U439" s="167">
        <f t="shared" si="166"/>
        <v>0</v>
      </c>
      <c r="V439" s="167">
        <f t="shared" si="166"/>
        <v>0</v>
      </c>
      <c r="W439" s="167">
        <f t="shared" si="166"/>
        <v>0</v>
      </c>
      <c r="X439" s="168">
        <f t="shared" si="166"/>
        <v>0</v>
      </c>
      <c r="Y439" s="169"/>
      <c r="Z439" s="159" t="s">
        <v>137</v>
      </c>
      <c r="AA439" s="159"/>
      <c r="AB439" s="156"/>
      <c r="AC439" s="156"/>
      <c r="AD439" s="170" t="s">
        <v>138</v>
      </c>
      <c r="AE439" s="171"/>
      <c r="AF439" s="161"/>
      <c r="AG439" s="161"/>
      <c r="AH439" s="162"/>
    </row>
    <row r="440" spans="2:34" ht="39.75" customHeight="1" x14ac:dyDescent="0.3">
      <c r="B440" s="152" t="s">
        <v>139</v>
      </c>
      <c r="C440" s="409" t="s">
        <v>140</v>
      </c>
      <c r="D440" s="413"/>
      <c r="E440" s="103" t="s">
        <v>52</v>
      </c>
      <c r="F440" s="65">
        <f t="shared" ref="F440:F445" si="167">H440-G440</f>
        <v>0</v>
      </c>
      <c r="G440" s="104"/>
      <c r="H440" s="63">
        <f t="shared" ref="H440:H445" si="168">I440+J440+K440+L440</f>
        <v>0</v>
      </c>
      <c r="I440" s="153"/>
      <c r="J440" s="153"/>
      <c r="K440" s="153"/>
      <c r="L440" s="106"/>
      <c r="M440" s="132"/>
      <c r="N440" s="152" t="s">
        <v>139</v>
      </c>
      <c r="O440" s="409" t="s">
        <v>140</v>
      </c>
      <c r="P440" s="413"/>
      <c r="Q440" s="103" t="s">
        <v>52</v>
      </c>
      <c r="R440" s="65">
        <f t="shared" ref="R440:R445" si="169">T440-S440</f>
        <v>0</v>
      </c>
      <c r="S440" s="104"/>
      <c r="T440" s="63">
        <f t="shared" ref="T440:T445" si="170">U440+V440+W440+X440</f>
        <v>0</v>
      </c>
      <c r="U440" s="153"/>
      <c r="V440" s="153"/>
      <c r="W440" s="153"/>
      <c r="X440" s="106"/>
      <c r="Y440" s="169"/>
      <c r="Z440" s="159"/>
      <c r="AA440" s="159"/>
      <c r="AB440" s="156"/>
      <c r="AC440" s="156"/>
      <c r="AE440" s="172" t="s">
        <v>141</v>
      </c>
      <c r="AF440" s="171"/>
      <c r="AG440" s="171"/>
      <c r="AH440" s="162"/>
    </row>
    <row r="441" spans="2:34" ht="37.5" customHeight="1" x14ac:dyDescent="0.3">
      <c r="B441" s="152" t="s">
        <v>142</v>
      </c>
      <c r="C441" s="409" t="s">
        <v>140</v>
      </c>
      <c r="D441" s="413"/>
      <c r="E441" s="103" t="s">
        <v>52</v>
      </c>
      <c r="F441" s="65">
        <f t="shared" si="167"/>
        <v>0</v>
      </c>
      <c r="G441" s="104"/>
      <c r="H441" s="63">
        <f t="shared" si="168"/>
        <v>0</v>
      </c>
      <c r="I441" s="153"/>
      <c r="J441" s="153"/>
      <c r="K441" s="153"/>
      <c r="L441" s="106"/>
      <c r="M441" s="132"/>
      <c r="N441" s="152" t="s">
        <v>142</v>
      </c>
      <c r="O441" s="409" t="s">
        <v>140</v>
      </c>
      <c r="P441" s="413"/>
      <c r="Q441" s="103" t="s">
        <v>52</v>
      </c>
      <c r="R441" s="65">
        <f t="shared" si="169"/>
        <v>0</v>
      </c>
      <c r="S441" s="104"/>
      <c r="T441" s="63">
        <f t="shared" si="170"/>
        <v>0</v>
      </c>
      <c r="U441" s="153"/>
      <c r="V441" s="153"/>
      <c r="W441" s="153"/>
      <c r="X441" s="106"/>
      <c r="Y441" s="169"/>
      <c r="Z441" s="159" t="s">
        <v>143</v>
      </c>
      <c r="AA441" s="173"/>
      <c r="AB441" s="174"/>
      <c r="AC441" s="174"/>
      <c r="AD441" s="174"/>
      <c r="AE441" s="161" t="s">
        <v>144</v>
      </c>
      <c r="AF441" s="173"/>
      <c r="AG441" s="173"/>
      <c r="AH441" s="162"/>
    </row>
    <row r="442" spans="2:34" ht="15.75" customHeight="1" x14ac:dyDescent="0.3">
      <c r="B442" s="152" t="s">
        <v>145</v>
      </c>
      <c r="C442" s="409" t="s">
        <v>121</v>
      </c>
      <c r="D442" s="410"/>
      <c r="E442" s="103" t="s">
        <v>52</v>
      </c>
      <c r="F442" s="65">
        <f t="shared" si="167"/>
        <v>0</v>
      </c>
      <c r="G442" s="104"/>
      <c r="H442" s="63">
        <f t="shared" si="168"/>
        <v>0</v>
      </c>
      <c r="I442" s="153"/>
      <c r="J442" s="153"/>
      <c r="K442" s="153"/>
      <c r="L442" s="106"/>
      <c r="M442" s="175"/>
      <c r="N442" s="152" t="s">
        <v>145</v>
      </c>
      <c r="O442" s="409" t="s">
        <v>121</v>
      </c>
      <c r="P442" s="410"/>
      <c r="Q442" s="103" t="s">
        <v>52</v>
      </c>
      <c r="R442" s="65">
        <f t="shared" si="169"/>
        <v>0</v>
      </c>
      <c r="S442" s="104"/>
      <c r="T442" s="63">
        <f t="shared" si="170"/>
        <v>0</v>
      </c>
      <c r="U442" s="153"/>
      <c r="V442" s="153"/>
      <c r="W442" s="153"/>
      <c r="X442" s="106"/>
      <c r="Y442" s="111"/>
      <c r="Z442" s="176" t="s">
        <v>144</v>
      </c>
      <c r="AA442" s="177"/>
      <c r="AB442" s="178"/>
      <c r="AC442" s="179"/>
      <c r="AD442" s="180"/>
      <c r="AE442" s="181"/>
      <c r="AF442" s="182"/>
      <c r="AG442" s="182"/>
    </row>
    <row r="443" spans="2:34" ht="18.75" customHeight="1" x14ac:dyDescent="0.25">
      <c r="B443" s="55" t="s">
        <v>146</v>
      </c>
      <c r="C443" s="411" t="s">
        <v>147</v>
      </c>
      <c r="D443" s="412"/>
      <c r="E443" s="56" t="s">
        <v>52</v>
      </c>
      <c r="F443" s="58">
        <f t="shared" si="167"/>
        <v>0</v>
      </c>
      <c r="G443" s="183"/>
      <c r="H443" s="58">
        <f t="shared" si="168"/>
        <v>0</v>
      </c>
      <c r="I443" s="109"/>
      <c r="J443" s="109"/>
      <c r="K443" s="109"/>
      <c r="L443" s="184"/>
      <c r="M443" s="175"/>
      <c r="N443" s="55" t="s">
        <v>146</v>
      </c>
      <c r="O443" s="411" t="s">
        <v>147</v>
      </c>
      <c r="P443" s="412"/>
      <c r="Q443" s="56" t="s">
        <v>52</v>
      </c>
      <c r="R443" s="58">
        <f t="shared" si="169"/>
        <v>0</v>
      </c>
      <c r="S443" s="183"/>
      <c r="T443" s="58">
        <f t="shared" si="170"/>
        <v>0</v>
      </c>
      <c r="U443" s="109"/>
      <c r="V443" s="109"/>
      <c r="W443" s="109"/>
      <c r="X443" s="184"/>
      <c r="Y443" s="185"/>
      <c r="Z443" s="177"/>
      <c r="AA443" s="177"/>
      <c r="AB443" s="186"/>
      <c r="AC443" s="187"/>
      <c r="AD443" s="111"/>
      <c r="AE443" s="119"/>
    </row>
    <row r="444" spans="2:34" ht="15.75" customHeight="1" x14ac:dyDescent="0.2">
      <c r="B444" s="55" t="s">
        <v>148</v>
      </c>
      <c r="C444" s="411" t="s">
        <v>149</v>
      </c>
      <c r="D444" s="412"/>
      <c r="E444" s="56" t="s">
        <v>52</v>
      </c>
      <c r="F444" s="58">
        <f t="shared" si="167"/>
        <v>0</v>
      </c>
      <c r="G444" s="183"/>
      <c r="H444" s="58">
        <f t="shared" si="168"/>
        <v>0</v>
      </c>
      <c r="I444" s="109"/>
      <c r="J444" s="109"/>
      <c r="K444" s="109"/>
      <c r="L444" s="184"/>
      <c r="M444" s="132"/>
      <c r="N444" s="55" t="s">
        <v>148</v>
      </c>
      <c r="O444" s="411" t="s">
        <v>149</v>
      </c>
      <c r="P444" s="412"/>
      <c r="Q444" s="56" t="s">
        <v>52</v>
      </c>
      <c r="R444" s="58">
        <f t="shared" si="169"/>
        <v>0</v>
      </c>
      <c r="S444" s="183"/>
      <c r="T444" s="58">
        <f t="shared" si="170"/>
        <v>0</v>
      </c>
      <c r="U444" s="109"/>
      <c r="V444" s="109"/>
      <c r="W444" s="109"/>
      <c r="X444" s="184"/>
      <c r="Y444" s="188"/>
      <c r="Z444" s="169"/>
      <c r="AA444" s="111"/>
      <c r="AB444" s="111"/>
      <c r="AC444" s="111"/>
      <c r="AD444" s="111"/>
      <c r="AE444" s="119"/>
    </row>
    <row r="445" spans="2:34" ht="30.75" customHeight="1" x14ac:dyDescent="0.2">
      <c r="B445" s="55" t="s">
        <v>150</v>
      </c>
      <c r="C445" s="411" t="s">
        <v>151</v>
      </c>
      <c r="D445" s="412"/>
      <c r="E445" s="88" t="s">
        <v>52</v>
      </c>
      <c r="F445" s="58">
        <f t="shared" si="167"/>
        <v>0</v>
      </c>
      <c r="G445" s="183"/>
      <c r="H445" s="58">
        <f t="shared" si="168"/>
        <v>0</v>
      </c>
      <c r="I445" s="109"/>
      <c r="J445" s="109"/>
      <c r="K445" s="109"/>
      <c r="L445" s="184"/>
      <c r="M445" s="189"/>
      <c r="N445" s="55" t="s">
        <v>150</v>
      </c>
      <c r="O445" s="411" t="s">
        <v>151</v>
      </c>
      <c r="P445" s="412"/>
      <c r="Q445" s="88" t="s">
        <v>52</v>
      </c>
      <c r="R445" s="58">
        <f t="shared" si="169"/>
        <v>0</v>
      </c>
      <c r="S445" s="183"/>
      <c r="T445" s="58">
        <f t="shared" si="170"/>
        <v>0</v>
      </c>
      <c r="U445" s="109"/>
      <c r="V445" s="109"/>
      <c r="W445" s="109"/>
      <c r="X445" s="184"/>
      <c r="Y445" s="188"/>
      <c r="Z445" s="111"/>
      <c r="AA445" s="185"/>
      <c r="AB445" s="185"/>
      <c r="AC445" s="185"/>
      <c r="AD445" s="185"/>
      <c r="AE445" s="119"/>
    </row>
    <row r="446" spans="2:34" ht="34.5" customHeight="1" x14ac:dyDescent="0.2">
      <c r="B446" s="55" t="s">
        <v>152</v>
      </c>
      <c r="C446" s="411" t="s">
        <v>153</v>
      </c>
      <c r="D446" s="420"/>
      <c r="E446" s="56" t="s">
        <v>52</v>
      </c>
      <c r="F446" s="89">
        <f t="shared" ref="F446:L446" si="171">F447+F448+F449+F450</f>
        <v>0</v>
      </c>
      <c r="G446" s="89">
        <f t="shared" si="171"/>
        <v>0</v>
      </c>
      <c r="H446" s="89">
        <f t="shared" si="171"/>
        <v>0</v>
      </c>
      <c r="I446" s="89">
        <f t="shared" si="171"/>
        <v>0</v>
      </c>
      <c r="J446" s="89">
        <f t="shared" si="171"/>
        <v>0</v>
      </c>
      <c r="K446" s="89">
        <f t="shared" si="171"/>
        <v>0</v>
      </c>
      <c r="L446" s="89">
        <f t="shared" si="171"/>
        <v>0</v>
      </c>
      <c r="M446" s="132"/>
      <c r="N446" s="55" t="s">
        <v>152</v>
      </c>
      <c r="O446" s="411" t="s">
        <v>153</v>
      </c>
      <c r="P446" s="420"/>
      <c r="Q446" s="56" t="s">
        <v>52</v>
      </c>
      <c r="R446" s="89">
        <f t="shared" ref="R446:X446" si="172">R447+R448+R449+R450</f>
        <v>0</v>
      </c>
      <c r="S446" s="89">
        <f t="shared" si="172"/>
        <v>0</v>
      </c>
      <c r="T446" s="89">
        <f t="shared" si="172"/>
        <v>0</v>
      </c>
      <c r="U446" s="89">
        <f t="shared" si="172"/>
        <v>0</v>
      </c>
      <c r="V446" s="89">
        <f t="shared" si="172"/>
        <v>0</v>
      </c>
      <c r="W446" s="89">
        <f t="shared" si="172"/>
        <v>0</v>
      </c>
      <c r="X446" s="89">
        <f t="shared" si="172"/>
        <v>0</v>
      </c>
      <c r="Y446" s="188"/>
      <c r="Z446" s="185"/>
      <c r="AA446" s="190"/>
      <c r="AB446" s="191"/>
      <c r="AC446" s="191"/>
      <c r="AD446" s="191"/>
      <c r="AE446" s="119"/>
    </row>
    <row r="447" spans="2:34" ht="36.75" customHeight="1" x14ac:dyDescent="0.2">
      <c r="B447" s="192" t="s">
        <v>154</v>
      </c>
      <c r="C447" s="409" t="s">
        <v>241</v>
      </c>
      <c r="D447" s="410"/>
      <c r="E447" s="103" t="s">
        <v>52</v>
      </c>
      <c r="F447" s="193"/>
      <c r="G447" s="104"/>
      <c r="H447" s="194">
        <f>I447+J447+K447+L447</f>
        <v>0</v>
      </c>
      <c r="I447" s="153"/>
      <c r="J447" s="195"/>
      <c r="K447" s="196">
        <f>F447</f>
        <v>0</v>
      </c>
      <c r="L447" s="106"/>
      <c r="M447" s="132"/>
      <c r="N447" s="192" t="s">
        <v>154</v>
      </c>
      <c r="O447" s="409" t="s">
        <v>241</v>
      </c>
      <c r="P447" s="410"/>
      <c r="Q447" s="103" t="s">
        <v>52</v>
      </c>
      <c r="R447" s="193"/>
      <c r="S447" s="104"/>
      <c r="T447" s="194">
        <f>U447+V447+W447+X447</f>
        <v>0</v>
      </c>
      <c r="U447" s="153"/>
      <c r="V447" s="195"/>
      <c r="W447" s="196">
        <f>R447</f>
        <v>0</v>
      </c>
      <c r="X447" s="106"/>
      <c r="Y447" s="188"/>
      <c r="Z447" s="197"/>
      <c r="AA447" s="198"/>
      <c r="AB447" s="191"/>
      <c r="AC447" s="191"/>
      <c r="AD447" s="191"/>
      <c r="AE447" s="119"/>
    </row>
    <row r="448" spans="2:34" ht="42" customHeight="1" x14ac:dyDescent="0.2">
      <c r="B448" s="192" t="s">
        <v>155</v>
      </c>
      <c r="C448" s="409" t="s">
        <v>156</v>
      </c>
      <c r="D448" s="410"/>
      <c r="E448" s="103" t="s">
        <v>52</v>
      </c>
      <c r="F448" s="65">
        <f>H448-G448</f>
        <v>0</v>
      </c>
      <c r="G448" s="104"/>
      <c r="H448" s="194">
        <f>I448+J448+K448+L448</f>
        <v>0</v>
      </c>
      <c r="I448" s="153"/>
      <c r="J448" s="195"/>
      <c r="K448" s="153"/>
      <c r="L448" s="106"/>
      <c r="M448" s="132"/>
      <c r="N448" s="192" t="s">
        <v>155</v>
      </c>
      <c r="O448" s="409" t="s">
        <v>156</v>
      </c>
      <c r="P448" s="410"/>
      <c r="Q448" s="103" t="s">
        <v>52</v>
      </c>
      <c r="R448" s="65">
        <f>T448-S448</f>
        <v>0</v>
      </c>
      <c r="S448" s="104"/>
      <c r="T448" s="194">
        <f>U448+V448+W448+X448</f>
        <v>0</v>
      </c>
      <c r="U448" s="153"/>
      <c r="V448" s="195"/>
      <c r="W448" s="153"/>
      <c r="X448" s="106"/>
      <c r="Y448" s="188"/>
      <c r="Z448" s="197"/>
      <c r="AA448" s="199"/>
      <c r="AB448" s="191"/>
      <c r="AC448" s="191"/>
      <c r="AD448" s="191"/>
      <c r="AE448" s="119"/>
    </row>
    <row r="449" spans="2:34" ht="42" customHeight="1" x14ac:dyDescent="0.2">
      <c r="B449" s="192" t="s">
        <v>157</v>
      </c>
      <c r="C449" s="409" t="s">
        <v>156</v>
      </c>
      <c r="D449" s="410"/>
      <c r="E449" s="103"/>
      <c r="F449" s="65"/>
      <c r="G449" s="104"/>
      <c r="H449" s="194"/>
      <c r="I449" s="153"/>
      <c r="J449" s="195"/>
      <c r="K449" s="153"/>
      <c r="L449" s="106"/>
      <c r="M449" s="132"/>
      <c r="N449" s="192" t="s">
        <v>157</v>
      </c>
      <c r="O449" s="409" t="s">
        <v>156</v>
      </c>
      <c r="P449" s="410"/>
      <c r="Q449" s="103"/>
      <c r="R449" s="65"/>
      <c r="S449" s="104"/>
      <c r="T449" s="194"/>
      <c r="U449" s="153"/>
      <c r="V449" s="195"/>
      <c r="W449" s="153"/>
      <c r="X449" s="106"/>
      <c r="Y449" s="188"/>
      <c r="Z449" s="197"/>
      <c r="AA449" s="199"/>
      <c r="AB449" s="191"/>
      <c r="AC449" s="191"/>
      <c r="AD449" s="191"/>
      <c r="AE449" s="119"/>
    </row>
    <row r="450" spans="2:34" ht="16.5" customHeight="1" x14ac:dyDescent="0.2">
      <c r="B450" s="192" t="s">
        <v>158</v>
      </c>
      <c r="C450" s="409" t="s">
        <v>156</v>
      </c>
      <c r="D450" s="410"/>
      <c r="E450" s="103" t="s">
        <v>52</v>
      </c>
      <c r="F450" s="65">
        <f>H450-G450</f>
        <v>0</v>
      </c>
      <c r="G450" s="104"/>
      <c r="H450" s="194">
        <f>I450+J450+K450+L450</f>
        <v>0</v>
      </c>
      <c r="I450" s="153"/>
      <c r="J450" s="195"/>
      <c r="K450" s="153"/>
      <c r="L450" s="106"/>
      <c r="M450" s="132"/>
      <c r="N450" s="192" t="s">
        <v>158</v>
      </c>
      <c r="O450" s="409" t="s">
        <v>156</v>
      </c>
      <c r="P450" s="410"/>
      <c r="Q450" s="103" t="s">
        <v>52</v>
      </c>
      <c r="R450" s="65">
        <f>T450-S450</f>
        <v>0</v>
      </c>
      <c r="S450" s="104"/>
      <c r="T450" s="194">
        <f>U450+V450+W450+X450</f>
        <v>0</v>
      </c>
      <c r="U450" s="153"/>
      <c r="V450" s="195"/>
      <c r="W450" s="153"/>
      <c r="X450" s="106"/>
      <c r="Y450" s="188"/>
      <c r="Z450" s="200"/>
      <c r="AA450" s="199"/>
      <c r="AB450" s="191"/>
      <c r="AC450" s="191"/>
      <c r="AD450" s="191"/>
      <c r="AE450" s="119"/>
    </row>
    <row r="451" spans="2:34" ht="35.25" customHeight="1" x14ac:dyDescent="0.2">
      <c r="B451" s="55" t="s">
        <v>159</v>
      </c>
      <c r="C451" s="411" t="s">
        <v>160</v>
      </c>
      <c r="D451" s="412"/>
      <c r="E451" s="56" t="s">
        <v>52</v>
      </c>
      <c r="F451" s="58">
        <f>H451-G451</f>
        <v>0</v>
      </c>
      <c r="G451" s="183"/>
      <c r="H451" s="58">
        <f>I451+J451+K451+L451</f>
        <v>0</v>
      </c>
      <c r="I451" s="109"/>
      <c r="J451" s="201"/>
      <c r="K451" s="109"/>
      <c r="L451" s="202"/>
      <c r="M451" s="132"/>
      <c r="N451" s="55" t="s">
        <v>159</v>
      </c>
      <c r="O451" s="411" t="s">
        <v>160</v>
      </c>
      <c r="P451" s="412"/>
      <c r="Q451" s="56" t="s">
        <v>52</v>
      </c>
      <c r="R451" s="58">
        <f>T451-S451</f>
        <v>0</v>
      </c>
      <c r="S451" s="183"/>
      <c r="T451" s="58">
        <f>U451+V451+W451+X451</f>
        <v>0</v>
      </c>
      <c r="U451" s="109"/>
      <c r="V451" s="201"/>
      <c r="W451" s="109"/>
      <c r="X451" s="202"/>
      <c r="Y451" s="188"/>
      <c r="Z451" s="200"/>
      <c r="AA451" s="199"/>
      <c r="AB451" s="191"/>
      <c r="AC451" s="191"/>
      <c r="AD451" s="191"/>
      <c r="AE451" s="119"/>
    </row>
    <row r="452" spans="2:34" s="209" customFormat="1" ht="35.25" customHeight="1" x14ac:dyDescent="0.3">
      <c r="B452" s="203" t="s">
        <v>161</v>
      </c>
      <c r="C452" s="416" t="s">
        <v>162</v>
      </c>
      <c r="D452" s="417"/>
      <c r="E452" s="56" t="s">
        <v>52</v>
      </c>
      <c r="F452" s="58">
        <f>H452-G452</f>
        <v>0</v>
      </c>
      <c r="G452" s="204"/>
      <c r="H452" s="58">
        <f>I452+J452+K452+L452</f>
        <v>0</v>
      </c>
      <c r="I452" s="204"/>
      <c r="J452" s="205"/>
      <c r="K452" s="206"/>
      <c r="L452" s="207"/>
      <c r="M452" s="132"/>
      <c r="N452" s="203" t="s">
        <v>161</v>
      </c>
      <c r="O452" s="416" t="s">
        <v>162</v>
      </c>
      <c r="P452" s="417"/>
      <c r="Q452" s="56" t="s">
        <v>52</v>
      </c>
      <c r="R452" s="58">
        <f>T452-S452</f>
        <v>0</v>
      </c>
      <c r="S452" s="204"/>
      <c r="T452" s="58">
        <f>U452+V452+W452+X452</f>
        <v>0</v>
      </c>
      <c r="U452" s="204"/>
      <c r="V452" s="205"/>
      <c r="W452" s="206"/>
      <c r="X452" s="207"/>
      <c r="Y452" s="208"/>
      <c r="Z452" s="200"/>
      <c r="AA452" s="191"/>
      <c r="AB452" s="191"/>
      <c r="AC452" s="191"/>
      <c r="AD452" s="191"/>
      <c r="AE452" s="111"/>
      <c r="AF452" s="36"/>
      <c r="AG452" s="36"/>
      <c r="AH452" s="36"/>
    </row>
    <row r="453" spans="2:34" s="209" customFormat="1" ht="35.25" customHeight="1" x14ac:dyDescent="0.2">
      <c r="B453" s="210" t="s">
        <v>163</v>
      </c>
      <c r="C453" s="418" t="s">
        <v>164</v>
      </c>
      <c r="D453" s="211" t="s">
        <v>165</v>
      </c>
      <c r="E453" s="212" t="s">
        <v>52</v>
      </c>
      <c r="F453" s="213">
        <f>H453-G453</f>
        <v>0</v>
      </c>
      <c r="G453" s="213"/>
      <c r="H453" s="214">
        <f>H409-H424</f>
        <v>0</v>
      </c>
      <c r="I453" s="213"/>
      <c r="J453" s="213"/>
      <c r="K453" s="214"/>
      <c r="L453" s="215"/>
      <c r="M453" s="132"/>
      <c r="N453" s="210" t="s">
        <v>163</v>
      </c>
      <c r="O453" s="418" t="s">
        <v>164</v>
      </c>
      <c r="P453" s="211" t="s">
        <v>165</v>
      </c>
      <c r="Q453" s="212" t="s">
        <v>52</v>
      </c>
      <c r="R453" s="213">
        <f>T453-S453</f>
        <v>0</v>
      </c>
      <c r="S453" s="213"/>
      <c r="T453" s="214">
        <f>T409-T424</f>
        <v>0</v>
      </c>
      <c r="U453" s="213"/>
      <c r="V453" s="213"/>
      <c r="W453" s="214"/>
      <c r="X453" s="215"/>
      <c r="Y453" s="208"/>
      <c r="Z453" s="197"/>
      <c r="AA453" s="191"/>
      <c r="AB453" s="191"/>
      <c r="AC453" s="191"/>
      <c r="AD453" s="191"/>
      <c r="AE453" s="111"/>
      <c r="AF453" s="36"/>
      <c r="AG453" s="36"/>
      <c r="AH453" s="36"/>
    </row>
    <row r="454" spans="2:34" s="209" customFormat="1" ht="35.25" customHeight="1" x14ac:dyDescent="0.2">
      <c r="B454" s="210" t="s">
        <v>166</v>
      </c>
      <c r="C454" s="419"/>
      <c r="D454" s="211" t="s">
        <v>167</v>
      </c>
      <c r="E454" s="212" t="s">
        <v>168</v>
      </c>
      <c r="F454" s="213" t="e">
        <f>H454-G454</f>
        <v>#DIV/0!</v>
      </c>
      <c r="G454" s="216"/>
      <c r="H454" s="216" t="e">
        <f>H453/H409*100</f>
        <v>#DIV/0!</v>
      </c>
      <c r="I454" s="216"/>
      <c r="J454" s="216"/>
      <c r="K454" s="216"/>
      <c r="L454" s="217"/>
      <c r="M454" s="132"/>
      <c r="N454" s="210" t="s">
        <v>166</v>
      </c>
      <c r="O454" s="419"/>
      <c r="P454" s="211" t="s">
        <v>167</v>
      </c>
      <c r="Q454" s="212" t="s">
        <v>168</v>
      </c>
      <c r="R454" s="213" t="e">
        <f>T454-S454</f>
        <v>#DIV/0!</v>
      </c>
      <c r="S454" s="216"/>
      <c r="T454" s="216" t="e">
        <f>T453/T409*100</f>
        <v>#DIV/0!</v>
      </c>
      <c r="U454" s="216"/>
      <c r="V454" s="216"/>
      <c r="W454" s="216"/>
      <c r="X454" s="217"/>
      <c r="Y454" s="208"/>
      <c r="Z454" s="218"/>
      <c r="AA454" s="219"/>
      <c r="AB454" s="219"/>
      <c r="AC454" s="219"/>
      <c r="AD454" s="219"/>
      <c r="AE454" s="220"/>
      <c r="AF454" s="221"/>
      <c r="AG454" s="221"/>
      <c r="AH454" s="221"/>
    </row>
    <row r="455" spans="2:34" s="209" customFormat="1" ht="35.25" customHeight="1" thickBot="1" x14ac:dyDescent="0.25">
      <c r="B455" s="222" t="s">
        <v>169</v>
      </c>
      <c r="C455" s="426" t="s">
        <v>170</v>
      </c>
      <c r="D455" s="427"/>
      <c r="E455" s="223" t="s">
        <v>52</v>
      </c>
      <c r="F455" s="224">
        <f>F424</f>
        <v>0</v>
      </c>
      <c r="G455" s="225"/>
      <c r="H455" s="226">
        <f>F455</f>
        <v>0</v>
      </c>
      <c r="I455" s="225"/>
      <c r="J455" s="225"/>
      <c r="K455" s="224">
        <f>K424</f>
        <v>0</v>
      </c>
      <c r="L455" s="227">
        <f>L424</f>
        <v>0</v>
      </c>
      <c r="M455" s="132"/>
      <c r="N455" s="222" t="s">
        <v>169</v>
      </c>
      <c r="O455" s="426" t="s">
        <v>170</v>
      </c>
      <c r="P455" s="427"/>
      <c r="Q455" s="223" t="s">
        <v>52</v>
      </c>
      <c r="R455" s="224">
        <f>R424</f>
        <v>0</v>
      </c>
      <c r="S455" s="225"/>
      <c r="T455" s="226">
        <f>R455</f>
        <v>0</v>
      </c>
      <c r="U455" s="225"/>
      <c r="V455" s="225"/>
      <c r="W455" s="224">
        <f>W424</f>
        <v>0</v>
      </c>
      <c r="X455" s="227">
        <f>X424</f>
        <v>0</v>
      </c>
      <c r="Y455" s="208"/>
      <c r="Z455" s="218"/>
      <c r="AA455" s="219"/>
      <c r="AB455" s="219"/>
      <c r="AC455" s="219"/>
      <c r="AD455" s="219"/>
      <c r="AE455" s="220"/>
      <c r="AF455" s="221"/>
      <c r="AG455" s="221"/>
      <c r="AH455" s="221"/>
    </row>
    <row r="456" spans="2:34" ht="27" thickBot="1" x14ac:dyDescent="0.45">
      <c r="B456" s="423" t="s">
        <v>171</v>
      </c>
      <c r="C456" s="424"/>
      <c r="D456" s="424"/>
      <c r="E456" s="424"/>
      <c r="F456" s="424"/>
      <c r="G456" s="425"/>
      <c r="H456" s="228"/>
      <c r="I456" s="228"/>
      <c r="J456" s="228"/>
      <c r="K456" s="228"/>
      <c r="L456" s="229"/>
      <c r="N456" s="423" t="s">
        <v>171</v>
      </c>
      <c r="O456" s="424"/>
      <c r="P456" s="424"/>
      <c r="Q456" s="424"/>
      <c r="R456" s="424"/>
      <c r="S456" s="425"/>
      <c r="T456" s="228"/>
      <c r="U456" s="228"/>
      <c r="V456" s="228"/>
      <c r="W456" s="228"/>
      <c r="X456" s="229"/>
      <c r="Y456" s="188"/>
      <c r="Z456" s="218"/>
      <c r="AA456" s="219"/>
      <c r="AB456" s="219"/>
      <c r="AC456" s="219"/>
      <c r="AD456" s="219"/>
      <c r="AE456" s="220"/>
      <c r="AF456" s="209"/>
      <c r="AG456" s="209"/>
      <c r="AH456" s="209"/>
    </row>
    <row r="457" spans="2:34" ht="32.25" customHeight="1" thickBot="1" x14ac:dyDescent="0.3">
      <c r="B457" s="230" t="s">
        <v>172</v>
      </c>
      <c r="C457" s="430" t="s">
        <v>173</v>
      </c>
      <c r="D457" s="431"/>
      <c r="E457" s="231" t="s">
        <v>174</v>
      </c>
      <c r="F457" s="232" t="s">
        <v>175</v>
      </c>
      <c r="G457" s="233" t="s">
        <v>176</v>
      </c>
      <c r="H457" s="119"/>
      <c r="I457" s="119"/>
      <c r="J457" s="119"/>
      <c r="K457" s="119"/>
      <c r="L457" s="234"/>
      <c r="N457" s="230" t="s">
        <v>172</v>
      </c>
      <c r="O457" s="430" t="s">
        <v>173</v>
      </c>
      <c r="P457" s="431"/>
      <c r="Q457" s="231" t="s">
        <v>174</v>
      </c>
      <c r="R457" s="232" t="s">
        <v>175</v>
      </c>
      <c r="S457" s="233" t="s">
        <v>176</v>
      </c>
      <c r="T457" s="119"/>
      <c r="U457" s="119"/>
      <c r="V457" s="119"/>
      <c r="W457" s="119"/>
      <c r="X457" s="234"/>
      <c r="Y457" s="188"/>
      <c r="Z457" s="218"/>
      <c r="AA457" s="219"/>
      <c r="AB457" s="219"/>
      <c r="AC457" s="219"/>
      <c r="AD457" s="219"/>
      <c r="AE457" s="220"/>
      <c r="AF457" s="209"/>
      <c r="AG457" s="209"/>
      <c r="AH457" s="209"/>
    </row>
    <row r="458" spans="2:34" ht="36" customHeight="1" x14ac:dyDescent="0.25">
      <c r="B458" s="235">
        <v>1</v>
      </c>
      <c r="C458" s="432" t="s">
        <v>177</v>
      </c>
      <c r="D458" s="433"/>
      <c r="E458" s="236" t="s">
        <v>178</v>
      </c>
      <c r="F458" s="237"/>
      <c r="G458" s="238"/>
      <c r="L458" s="239"/>
      <c r="N458" s="235">
        <v>1</v>
      </c>
      <c r="O458" s="432" t="s">
        <v>177</v>
      </c>
      <c r="P458" s="433"/>
      <c r="Q458" s="236" t="s">
        <v>178</v>
      </c>
      <c r="R458" s="237"/>
      <c r="S458" s="238"/>
      <c r="X458" s="239"/>
      <c r="Y458" s="240"/>
      <c r="Z458" s="197"/>
      <c r="AA458" s="191"/>
      <c r="AB458" s="191"/>
      <c r="AC458" s="191"/>
      <c r="AD458" s="191"/>
      <c r="AE458" s="111"/>
    </row>
    <row r="459" spans="2:34" ht="33.75" customHeight="1" x14ac:dyDescent="0.25">
      <c r="B459" s="241">
        <v>2</v>
      </c>
      <c r="C459" s="391" t="s">
        <v>179</v>
      </c>
      <c r="D459" s="434"/>
      <c r="E459" s="242"/>
      <c r="F459" s="243"/>
      <c r="G459" s="244"/>
      <c r="L459" s="245"/>
      <c r="N459" s="241">
        <v>2</v>
      </c>
      <c r="O459" s="391" t="s">
        <v>179</v>
      </c>
      <c r="P459" s="434"/>
      <c r="Q459" s="242"/>
      <c r="R459" s="243"/>
      <c r="S459" s="244"/>
      <c r="X459" s="245"/>
      <c r="Y459" s="246"/>
      <c r="Z459" s="197"/>
      <c r="AA459" s="247"/>
      <c r="AB459" s="247"/>
      <c r="AC459" s="247"/>
      <c r="AD459" s="247"/>
      <c r="AE459" s="111"/>
    </row>
    <row r="460" spans="2:34" ht="34.5" customHeight="1" x14ac:dyDescent="0.25">
      <c r="B460" s="241">
        <v>3</v>
      </c>
      <c r="C460" s="421" t="s">
        <v>180</v>
      </c>
      <c r="D460" s="422"/>
      <c r="E460" s="248" t="s">
        <v>181</v>
      </c>
      <c r="F460" s="249"/>
      <c r="G460" s="250"/>
      <c r="L460" s="251"/>
      <c r="N460" s="241">
        <v>3</v>
      </c>
      <c r="O460" s="421" t="s">
        <v>180</v>
      </c>
      <c r="P460" s="422"/>
      <c r="Q460" s="248" t="s">
        <v>181</v>
      </c>
      <c r="R460" s="249"/>
      <c r="S460" s="250"/>
      <c r="X460" s="251"/>
      <c r="Y460" s="252"/>
      <c r="Z460" s="253"/>
      <c r="AA460" s="239"/>
      <c r="AB460" s="239"/>
      <c r="AC460" s="239"/>
      <c r="AD460" s="111"/>
      <c r="AE460" s="111"/>
    </row>
    <row r="461" spans="2:34" ht="36" customHeight="1" x14ac:dyDescent="0.25">
      <c r="B461" s="241">
        <v>4</v>
      </c>
      <c r="C461" s="391" t="s">
        <v>182</v>
      </c>
      <c r="D461" s="392"/>
      <c r="E461" s="242" t="s">
        <v>181</v>
      </c>
      <c r="F461" s="254" t="s">
        <v>183</v>
      </c>
      <c r="G461" s="255">
        <f>G458*G459*G460</f>
        <v>0</v>
      </c>
      <c r="L461" s="229"/>
      <c r="N461" s="241">
        <v>4</v>
      </c>
      <c r="O461" s="391" t="s">
        <v>182</v>
      </c>
      <c r="P461" s="392"/>
      <c r="Q461" s="242" t="s">
        <v>181</v>
      </c>
      <c r="R461" s="254" t="s">
        <v>183</v>
      </c>
      <c r="S461" s="255">
        <f>S458*S459*S460</f>
        <v>0</v>
      </c>
      <c r="X461" s="229"/>
      <c r="Y461" s="256"/>
      <c r="Z461" s="239"/>
      <c r="AA461" s="257"/>
      <c r="AB461" s="258"/>
      <c r="AC461" s="259"/>
      <c r="AD461" s="119"/>
      <c r="AE461" s="119"/>
    </row>
    <row r="462" spans="2:34" ht="33.75" customHeight="1" x14ac:dyDescent="0.25">
      <c r="B462" s="241">
        <v>5</v>
      </c>
      <c r="C462" s="391" t="s">
        <v>184</v>
      </c>
      <c r="D462" s="392"/>
      <c r="E462" s="242" t="s">
        <v>185</v>
      </c>
      <c r="F462" s="243"/>
      <c r="G462" s="260"/>
      <c r="L462" s="251"/>
      <c r="N462" s="241">
        <v>5</v>
      </c>
      <c r="O462" s="391" t="s">
        <v>184</v>
      </c>
      <c r="P462" s="392"/>
      <c r="Q462" s="242" t="s">
        <v>185</v>
      </c>
      <c r="R462" s="243"/>
      <c r="S462" s="260"/>
      <c r="X462" s="251"/>
      <c r="Y462" s="256"/>
      <c r="Z462" s="246"/>
      <c r="AA462" s="261"/>
      <c r="AB462" s="262"/>
      <c r="AC462" s="263"/>
      <c r="AD462" s="119"/>
      <c r="AE462" s="119"/>
    </row>
    <row r="463" spans="2:34" ht="36" customHeight="1" x14ac:dyDescent="0.25">
      <c r="B463" s="241">
        <v>6</v>
      </c>
      <c r="C463" s="391" t="s">
        <v>186</v>
      </c>
      <c r="D463" s="392"/>
      <c r="E463" s="242" t="s">
        <v>187</v>
      </c>
      <c r="F463" s="243"/>
      <c r="G463" s="264">
        <v>5.0999999999999997E-2</v>
      </c>
      <c r="L463" s="265"/>
      <c r="N463" s="241">
        <v>6</v>
      </c>
      <c r="O463" s="391" t="s">
        <v>186</v>
      </c>
      <c r="P463" s="392"/>
      <c r="Q463" s="242" t="s">
        <v>187</v>
      </c>
      <c r="R463" s="243"/>
      <c r="S463" s="264">
        <v>5.0999999999999997E-2</v>
      </c>
      <c r="X463" s="265"/>
      <c r="Y463" s="266"/>
      <c r="Z463" s="252"/>
      <c r="AA463" s="261"/>
      <c r="AB463" s="262"/>
      <c r="AC463" s="263"/>
      <c r="AD463" s="119"/>
      <c r="AE463" s="119"/>
    </row>
    <row r="464" spans="2:34" ht="30.75" customHeight="1" x14ac:dyDescent="0.25">
      <c r="B464" s="241">
        <v>7</v>
      </c>
      <c r="C464" s="391" t="s">
        <v>188</v>
      </c>
      <c r="D464" s="392"/>
      <c r="E464" s="242" t="s">
        <v>112</v>
      </c>
      <c r="F464" s="254" t="s">
        <v>189</v>
      </c>
      <c r="G464" s="267">
        <f>G462*G463</f>
        <v>0</v>
      </c>
      <c r="L464" s="266"/>
      <c r="N464" s="241">
        <v>7</v>
      </c>
      <c r="O464" s="391" t="s">
        <v>188</v>
      </c>
      <c r="P464" s="392"/>
      <c r="Q464" s="242" t="s">
        <v>112</v>
      </c>
      <c r="R464" s="254" t="s">
        <v>189</v>
      </c>
      <c r="S464" s="267">
        <f>S462*S463</f>
        <v>0</v>
      </c>
      <c r="X464" s="266"/>
      <c r="Y464" s="266"/>
      <c r="Z464" s="239"/>
      <c r="AA464" s="261"/>
      <c r="AB464" s="262"/>
      <c r="AC464" s="263"/>
      <c r="AD464" s="119"/>
      <c r="AE464" s="119"/>
    </row>
    <row r="465" spans="2:33" ht="15.75" customHeight="1" x14ac:dyDescent="0.25">
      <c r="B465" s="241">
        <v>8</v>
      </c>
      <c r="C465" s="391" t="s">
        <v>190</v>
      </c>
      <c r="D465" s="392"/>
      <c r="E465" s="242" t="s">
        <v>112</v>
      </c>
      <c r="F465" s="254" t="s">
        <v>191</v>
      </c>
      <c r="G465" s="268">
        <f>G461+G464</f>
        <v>0</v>
      </c>
      <c r="L465" s="269"/>
      <c r="N465" s="241">
        <v>8</v>
      </c>
      <c r="O465" s="391" t="s">
        <v>190</v>
      </c>
      <c r="P465" s="392"/>
      <c r="Q465" s="242" t="s">
        <v>112</v>
      </c>
      <c r="R465" s="254" t="s">
        <v>191</v>
      </c>
      <c r="S465" s="268">
        <f>S461+S464</f>
        <v>0</v>
      </c>
      <c r="X465" s="269"/>
      <c r="Y465" s="269"/>
      <c r="Z465" s="239"/>
      <c r="AA465" s="265"/>
      <c r="AB465" s="270"/>
      <c r="AC465" s="271"/>
      <c r="AD465" s="271"/>
      <c r="AE465" s="266"/>
    </row>
    <row r="466" spans="2:33" ht="18" customHeight="1" x14ac:dyDescent="0.25">
      <c r="B466" s="241">
        <v>9</v>
      </c>
      <c r="C466" s="391" t="s">
        <v>192</v>
      </c>
      <c r="D466" s="392"/>
      <c r="E466" s="242" t="s">
        <v>112</v>
      </c>
      <c r="F466" s="254" t="s">
        <v>193</v>
      </c>
      <c r="G466" s="268">
        <f>G465*0.18</f>
        <v>0</v>
      </c>
      <c r="L466" s="269"/>
      <c r="N466" s="241">
        <v>9</v>
      </c>
      <c r="O466" s="391" t="s">
        <v>192</v>
      </c>
      <c r="P466" s="392"/>
      <c r="Q466" s="242" t="s">
        <v>112</v>
      </c>
      <c r="R466" s="254" t="s">
        <v>193</v>
      </c>
      <c r="S466" s="268">
        <f>S465*0.18</f>
        <v>0</v>
      </c>
      <c r="X466" s="269"/>
      <c r="Y466" s="269"/>
      <c r="Z466" s="265"/>
      <c r="AA466" s="266"/>
      <c r="AB466" s="272"/>
      <c r="AC466" s="272"/>
      <c r="AD466" s="272"/>
      <c r="AE466" s="266"/>
    </row>
    <row r="467" spans="2:33" ht="18" customHeight="1" thickBot="1" x14ac:dyDescent="0.3">
      <c r="B467" s="273">
        <v>10</v>
      </c>
      <c r="C467" s="393" t="s">
        <v>194</v>
      </c>
      <c r="D467" s="394"/>
      <c r="E467" s="274" t="s">
        <v>112</v>
      </c>
      <c r="F467" s="275" t="s">
        <v>195</v>
      </c>
      <c r="G467" s="276">
        <f>G465+G466</f>
        <v>0</v>
      </c>
      <c r="L467" s="269"/>
      <c r="N467" s="273">
        <v>10</v>
      </c>
      <c r="O467" s="393" t="s">
        <v>194</v>
      </c>
      <c r="P467" s="394"/>
      <c r="Q467" s="274" t="s">
        <v>112</v>
      </c>
      <c r="R467" s="275" t="s">
        <v>195</v>
      </c>
      <c r="S467" s="276">
        <f>S465+S466</f>
        <v>0</v>
      </c>
      <c r="X467" s="269"/>
      <c r="Y467" s="269"/>
      <c r="Z467" s="266"/>
      <c r="AA467" s="266"/>
      <c r="AB467" s="277"/>
      <c r="AC467" s="277"/>
      <c r="AD467" s="277"/>
      <c r="AE467" s="272"/>
    </row>
    <row r="468" spans="2:33" ht="13.5" thickBot="1" x14ac:dyDescent="0.25">
      <c r="L468" s="36"/>
    </row>
    <row r="469" spans="2:33" ht="19.5" customHeight="1" thickBot="1" x14ac:dyDescent="0.35">
      <c r="B469" s="406" t="s">
        <v>219</v>
      </c>
      <c r="C469" s="407"/>
      <c r="D469" s="407"/>
      <c r="E469" s="407"/>
      <c r="F469" s="407"/>
      <c r="G469" s="407"/>
      <c r="H469" s="407"/>
      <c r="I469" s="407"/>
      <c r="J469" s="407"/>
      <c r="K469" s="407"/>
      <c r="L469" s="408"/>
      <c r="N469" s="406" t="s">
        <v>219</v>
      </c>
      <c r="O469" s="407"/>
      <c r="P469" s="407"/>
      <c r="Q469" s="407"/>
      <c r="R469" s="407"/>
      <c r="S469" s="407"/>
      <c r="T469" s="407"/>
      <c r="U469" s="407"/>
      <c r="V469" s="407"/>
      <c r="W469" s="407"/>
      <c r="X469" s="408"/>
      <c r="Z469" s="395" t="s">
        <v>220</v>
      </c>
      <c r="AA469" s="396"/>
      <c r="AB469" s="396"/>
      <c r="AC469" s="396"/>
      <c r="AD469" s="396"/>
      <c r="AE469" s="396"/>
      <c r="AF469" s="396"/>
      <c r="AG469"/>
    </row>
    <row r="470" spans="2:33" ht="19.5" customHeight="1" thickBot="1" x14ac:dyDescent="0.35">
      <c r="B470" s="397" t="s">
        <v>38</v>
      </c>
      <c r="C470" s="399" t="s">
        <v>39</v>
      </c>
      <c r="D470" s="400"/>
      <c r="E470" s="403" t="s">
        <v>40</v>
      </c>
      <c r="F470" s="381" t="s">
        <v>41</v>
      </c>
      <c r="G470" s="382"/>
      <c r="H470" s="382"/>
      <c r="I470" s="382"/>
      <c r="J470" s="382"/>
      <c r="K470" s="382"/>
      <c r="L470" s="383"/>
      <c r="M470" s="38"/>
      <c r="N470" s="397" t="s">
        <v>38</v>
      </c>
      <c r="O470" s="399" t="s">
        <v>39</v>
      </c>
      <c r="P470" s="400"/>
      <c r="Q470" s="403" t="s">
        <v>40</v>
      </c>
      <c r="R470" s="381" t="s">
        <v>41</v>
      </c>
      <c r="S470" s="382"/>
      <c r="T470" s="382"/>
      <c r="U470" s="382"/>
      <c r="V470" s="382"/>
      <c r="W470" s="382"/>
      <c r="X470" s="383"/>
      <c r="Y470" s="39"/>
      <c r="Z470" s="405" t="s">
        <v>42</v>
      </c>
      <c r="AA470" s="405"/>
      <c r="AB470" s="405"/>
      <c r="AC470" s="405"/>
      <c r="AD470" s="405"/>
      <c r="AE470" s="405"/>
      <c r="AF470" s="405"/>
      <c r="AG470"/>
    </row>
    <row r="471" spans="2:33" ht="48" customHeight="1" thickBot="1" x14ac:dyDescent="0.35">
      <c r="B471" s="398"/>
      <c r="C471" s="401"/>
      <c r="D471" s="402"/>
      <c r="E471" s="404"/>
      <c r="F471" s="40" t="s">
        <v>43</v>
      </c>
      <c r="G471" s="40" t="s">
        <v>44</v>
      </c>
      <c r="H471" s="41" t="s">
        <v>45</v>
      </c>
      <c r="I471" s="41" t="s">
        <v>46</v>
      </c>
      <c r="J471" s="41" t="s">
        <v>47</v>
      </c>
      <c r="K471" s="41" t="s">
        <v>48</v>
      </c>
      <c r="L471" s="42" t="s">
        <v>49</v>
      </c>
      <c r="M471" s="38"/>
      <c r="N471" s="398"/>
      <c r="O471" s="401"/>
      <c r="P471" s="402"/>
      <c r="Q471" s="404"/>
      <c r="R471" s="40" t="s">
        <v>43</v>
      </c>
      <c r="S471" s="40" t="s">
        <v>44</v>
      </c>
      <c r="T471" s="41" t="s">
        <v>45</v>
      </c>
      <c r="U471" s="41" t="s">
        <v>46</v>
      </c>
      <c r="V471" s="41" t="s">
        <v>47</v>
      </c>
      <c r="W471" s="41" t="s">
        <v>48</v>
      </c>
      <c r="X471" s="42" t="s">
        <v>49</v>
      </c>
      <c r="Y471" s="39"/>
      <c r="Z471" s="405" t="s">
        <v>221</v>
      </c>
      <c r="AA471" s="405"/>
      <c r="AB471" s="405"/>
      <c r="AC471" s="405"/>
      <c r="AD471" s="405"/>
      <c r="AE471" s="405"/>
      <c r="AF471" s="405"/>
      <c r="AG471"/>
    </row>
    <row r="472" spans="2:33" ht="19.5" customHeight="1" x14ac:dyDescent="0.3">
      <c r="B472" s="37">
        <v>1</v>
      </c>
      <c r="C472" s="379">
        <v>2</v>
      </c>
      <c r="D472" s="380"/>
      <c r="E472" s="43">
        <v>3</v>
      </c>
      <c r="F472" s="44">
        <v>4</v>
      </c>
      <c r="G472" s="44">
        <v>5</v>
      </c>
      <c r="H472" s="45">
        <v>6</v>
      </c>
      <c r="I472" s="45">
        <v>7</v>
      </c>
      <c r="J472" s="45">
        <v>8</v>
      </c>
      <c r="K472" s="45">
        <v>9</v>
      </c>
      <c r="L472" s="46">
        <v>10</v>
      </c>
      <c r="M472" s="38"/>
      <c r="N472" s="37">
        <v>1</v>
      </c>
      <c r="O472" s="379">
        <v>2</v>
      </c>
      <c r="P472" s="380"/>
      <c r="Q472" s="43">
        <v>3</v>
      </c>
      <c r="R472" s="44">
        <v>4</v>
      </c>
      <c r="S472" s="44">
        <v>5</v>
      </c>
      <c r="T472" s="45">
        <v>6</v>
      </c>
      <c r="U472" s="45">
        <v>7</v>
      </c>
      <c r="V472" s="45">
        <v>8</v>
      </c>
      <c r="W472" s="45">
        <v>9</v>
      </c>
      <c r="X472" s="46">
        <v>10</v>
      </c>
      <c r="Y472" s="39"/>
      <c r="Z472" s="47"/>
      <c r="AA472"/>
      <c r="AB472"/>
      <c r="AC472"/>
      <c r="AD472"/>
      <c r="AE472"/>
      <c r="AF472"/>
      <c r="AG472" s="48"/>
    </row>
    <row r="473" spans="2:33" ht="48.75" customHeight="1" x14ac:dyDescent="0.3">
      <c r="B473" s="49">
        <v>1</v>
      </c>
      <c r="C473" s="387" t="s">
        <v>51</v>
      </c>
      <c r="D473" s="388"/>
      <c r="E473" s="50" t="s">
        <v>52</v>
      </c>
      <c r="F473" s="51">
        <f>F474+F478+F481+F485</f>
        <v>0</v>
      </c>
      <c r="G473" s="51">
        <f>G474+G478+G481+G485</f>
        <v>0</v>
      </c>
      <c r="H473" s="52">
        <f>I473+J473+K473+L473</f>
        <v>0</v>
      </c>
      <c r="I473" s="51">
        <f>I474+I478+I481+I485</f>
        <v>0</v>
      </c>
      <c r="J473" s="51">
        <f>J474+J478+J481+J485</f>
        <v>0</v>
      </c>
      <c r="K473" s="51">
        <f>K474+K478+K481+K485</f>
        <v>0</v>
      </c>
      <c r="L473" s="53">
        <f>L474+L478+L481+L485</f>
        <v>0</v>
      </c>
      <c r="M473" s="38"/>
      <c r="N473" s="49">
        <v>1</v>
      </c>
      <c r="O473" s="387" t="s">
        <v>51</v>
      </c>
      <c r="P473" s="388"/>
      <c r="Q473" s="50" t="s">
        <v>52</v>
      </c>
      <c r="R473" s="51">
        <f>R474+R478+R481+R485</f>
        <v>0</v>
      </c>
      <c r="S473" s="51">
        <f>S474+S478+S481+S485</f>
        <v>0</v>
      </c>
      <c r="T473" s="52">
        <f>U473+V473+W473+X473</f>
        <v>0</v>
      </c>
      <c r="U473" s="51">
        <f>U474+U478+U481+U485</f>
        <v>0</v>
      </c>
      <c r="V473" s="51">
        <f>V474+V478+V481+V485</f>
        <v>0</v>
      </c>
      <c r="W473" s="51">
        <f>W474+W478+W481+W485</f>
        <v>0</v>
      </c>
      <c r="X473" s="53">
        <f>X474+X478+X481+X485</f>
        <v>0</v>
      </c>
      <c r="Y473" s="39"/>
      <c r="Z473" s="54" t="s">
        <v>53</v>
      </c>
      <c r="AA473"/>
      <c r="AB473"/>
      <c r="AC473"/>
      <c r="AD473"/>
      <c r="AF473" s="54" t="s">
        <v>222</v>
      </c>
      <c r="AG473"/>
    </row>
    <row r="474" spans="2:33" ht="46.5" customHeight="1" x14ac:dyDescent="0.3">
      <c r="B474" s="55" t="s">
        <v>55</v>
      </c>
      <c r="C474" s="385" t="s">
        <v>56</v>
      </c>
      <c r="D474" s="386"/>
      <c r="E474" s="56" t="s">
        <v>52</v>
      </c>
      <c r="F474" s="57">
        <f t="shared" ref="F474:L474" si="173">F475+F476+F477</f>
        <v>0</v>
      </c>
      <c r="G474" s="57">
        <f t="shared" si="173"/>
        <v>0</v>
      </c>
      <c r="H474" s="58">
        <f t="shared" si="173"/>
        <v>0</v>
      </c>
      <c r="I474" s="57">
        <f t="shared" si="173"/>
        <v>0</v>
      </c>
      <c r="J474" s="57">
        <f t="shared" si="173"/>
        <v>0</v>
      </c>
      <c r="K474" s="57">
        <f t="shared" si="173"/>
        <v>0</v>
      </c>
      <c r="L474" s="59">
        <f t="shared" si="173"/>
        <v>0</v>
      </c>
      <c r="M474" s="38"/>
      <c r="N474" s="55" t="s">
        <v>55</v>
      </c>
      <c r="O474" s="385" t="s">
        <v>56</v>
      </c>
      <c r="P474" s="386"/>
      <c r="Q474" s="56" t="s">
        <v>52</v>
      </c>
      <c r="R474" s="57">
        <f t="shared" ref="R474:X474" si="174">R475+R476+R477</f>
        <v>0</v>
      </c>
      <c r="S474" s="57">
        <f t="shared" si="174"/>
        <v>0</v>
      </c>
      <c r="T474" s="58">
        <f t="shared" si="174"/>
        <v>0</v>
      </c>
      <c r="U474" s="57">
        <f t="shared" si="174"/>
        <v>0</v>
      </c>
      <c r="V474" s="57">
        <f t="shared" si="174"/>
        <v>0</v>
      </c>
      <c r="W474" s="57">
        <f t="shared" si="174"/>
        <v>0</v>
      </c>
      <c r="X474" s="59">
        <f t="shared" si="174"/>
        <v>0</v>
      </c>
      <c r="Y474" s="39"/>
      <c r="Z474" s="47"/>
      <c r="AA474"/>
      <c r="AB474"/>
      <c r="AC474"/>
      <c r="AD474"/>
      <c r="AE474"/>
      <c r="AF474"/>
      <c r="AG474"/>
    </row>
    <row r="475" spans="2:33" ht="49.5" customHeight="1" x14ac:dyDescent="0.25">
      <c r="B475" s="60" t="s">
        <v>57</v>
      </c>
      <c r="C475" s="377" t="s">
        <v>239</v>
      </c>
      <c r="D475" s="384"/>
      <c r="E475" s="61" t="s">
        <v>52</v>
      </c>
      <c r="F475" s="62"/>
      <c r="G475" s="62"/>
      <c r="H475" s="63">
        <f>F475+G475</f>
        <v>0</v>
      </c>
      <c r="I475" s="64">
        <f>H475</f>
        <v>0</v>
      </c>
      <c r="J475" s="62"/>
      <c r="K475" s="65"/>
      <c r="L475" s="66"/>
      <c r="M475" s="38"/>
      <c r="N475" s="60" t="s">
        <v>57</v>
      </c>
      <c r="O475" s="377" t="s">
        <v>239</v>
      </c>
      <c r="P475" s="384"/>
      <c r="Q475" s="61" t="s">
        <v>52</v>
      </c>
      <c r="R475" s="62"/>
      <c r="S475" s="62"/>
      <c r="T475" s="63">
        <f>R475+S475</f>
        <v>0</v>
      </c>
      <c r="U475" s="64">
        <f>T475</f>
        <v>0</v>
      </c>
      <c r="V475" s="62"/>
      <c r="W475" s="65"/>
      <c r="X475" s="66"/>
      <c r="Y475" s="39"/>
      <c r="Z475" s="437" t="s">
        <v>58</v>
      </c>
      <c r="AA475" s="438"/>
      <c r="AB475" s="438"/>
      <c r="AC475" s="438"/>
      <c r="AD475" s="438"/>
      <c r="AE475" s="438"/>
      <c r="AF475" s="438"/>
      <c r="AG475" s="438"/>
    </row>
    <row r="476" spans="2:33" ht="34.5" customHeight="1" x14ac:dyDescent="0.25">
      <c r="B476" s="60" t="s">
        <v>59</v>
      </c>
      <c r="C476" s="377" t="s">
        <v>60</v>
      </c>
      <c r="D476" s="384"/>
      <c r="E476" s="61" t="s">
        <v>52</v>
      </c>
      <c r="F476" s="62"/>
      <c r="G476" s="62"/>
      <c r="H476" s="63">
        <f>F476+G476</f>
        <v>0</v>
      </c>
      <c r="I476" s="62"/>
      <c r="J476" s="62"/>
      <c r="K476" s="65"/>
      <c r="L476" s="66"/>
      <c r="M476" s="38"/>
      <c r="N476" s="60" t="s">
        <v>59</v>
      </c>
      <c r="O476" s="377" t="s">
        <v>60</v>
      </c>
      <c r="P476" s="384"/>
      <c r="Q476" s="61" t="s">
        <v>52</v>
      </c>
      <c r="R476" s="62"/>
      <c r="S476" s="62"/>
      <c r="T476" s="63">
        <f>R476+S476</f>
        <v>0</v>
      </c>
      <c r="U476" s="62"/>
      <c r="V476" s="62"/>
      <c r="W476" s="65"/>
      <c r="X476" s="66"/>
      <c r="Y476" s="39"/>
      <c r="Z476" s="438"/>
      <c r="AA476" s="438"/>
      <c r="AB476" s="438"/>
      <c r="AC476" s="438"/>
      <c r="AD476" s="438"/>
      <c r="AE476" s="438"/>
      <c r="AF476" s="438"/>
      <c r="AG476" s="438"/>
    </row>
    <row r="477" spans="2:33" ht="36" customHeight="1" x14ac:dyDescent="0.25">
      <c r="B477" s="60" t="s">
        <v>61</v>
      </c>
      <c r="C477" s="377" t="s">
        <v>62</v>
      </c>
      <c r="D477" s="384"/>
      <c r="E477" s="61" t="s">
        <v>52</v>
      </c>
      <c r="F477" s="62"/>
      <c r="G477" s="62"/>
      <c r="H477" s="63">
        <f>F477+G477</f>
        <v>0</v>
      </c>
      <c r="I477" s="62"/>
      <c r="J477" s="62"/>
      <c r="K477" s="65"/>
      <c r="L477" s="66"/>
      <c r="M477" s="38"/>
      <c r="N477" s="60" t="s">
        <v>61</v>
      </c>
      <c r="O477" s="377" t="s">
        <v>62</v>
      </c>
      <c r="P477" s="384"/>
      <c r="Q477" s="61" t="s">
        <v>52</v>
      </c>
      <c r="R477" s="62"/>
      <c r="S477" s="62"/>
      <c r="T477" s="63">
        <f>R477+S477</f>
        <v>0</v>
      </c>
      <c r="U477" s="62"/>
      <c r="V477" s="62"/>
      <c r="W477" s="65"/>
      <c r="X477" s="66"/>
      <c r="Y477" s="39"/>
      <c r="Z477" s="438"/>
      <c r="AA477" s="438"/>
      <c r="AB477" s="438"/>
      <c r="AC477" s="438"/>
      <c r="AD477" s="438"/>
      <c r="AE477" s="438"/>
      <c r="AF477" s="438"/>
      <c r="AG477" s="438"/>
    </row>
    <row r="478" spans="2:33" ht="33.75" customHeight="1" x14ac:dyDescent="0.25">
      <c r="B478" s="55" t="s">
        <v>63</v>
      </c>
      <c r="C478" s="385" t="s">
        <v>64</v>
      </c>
      <c r="D478" s="386"/>
      <c r="E478" s="56" t="s">
        <v>52</v>
      </c>
      <c r="F478" s="57">
        <f t="shared" ref="F478:L478" si="175">F479+F480</f>
        <v>0</v>
      </c>
      <c r="G478" s="57">
        <f t="shared" si="175"/>
        <v>0</v>
      </c>
      <c r="H478" s="58">
        <f t="shared" si="175"/>
        <v>0</v>
      </c>
      <c r="I478" s="57">
        <f t="shared" si="175"/>
        <v>0</v>
      </c>
      <c r="J478" s="57">
        <f t="shared" si="175"/>
        <v>0</v>
      </c>
      <c r="K478" s="57">
        <f t="shared" si="175"/>
        <v>0</v>
      </c>
      <c r="L478" s="59">
        <f t="shared" si="175"/>
        <v>0</v>
      </c>
      <c r="M478" s="38"/>
      <c r="N478" s="55" t="s">
        <v>63</v>
      </c>
      <c r="O478" s="385" t="s">
        <v>64</v>
      </c>
      <c r="P478" s="386"/>
      <c r="Q478" s="56" t="s">
        <v>52</v>
      </c>
      <c r="R478" s="57">
        <f t="shared" ref="R478:X478" si="176">R479+R480</f>
        <v>0</v>
      </c>
      <c r="S478" s="57">
        <f t="shared" si="176"/>
        <v>0</v>
      </c>
      <c r="T478" s="58">
        <f t="shared" si="176"/>
        <v>0</v>
      </c>
      <c r="U478" s="57">
        <f t="shared" si="176"/>
        <v>0</v>
      </c>
      <c r="V478" s="57">
        <f t="shared" si="176"/>
        <v>0</v>
      </c>
      <c r="W478" s="57">
        <f t="shared" si="176"/>
        <v>0</v>
      </c>
      <c r="X478" s="59">
        <f t="shared" si="176"/>
        <v>0</v>
      </c>
      <c r="Y478" s="39"/>
      <c r="Z478" s="438"/>
      <c r="AA478" s="438"/>
      <c r="AB478" s="438"/>
      <c r="AC478" s="438"/>
      <c r="AD478" s="438"/>
      <c r="AE478" s="438"/>
      <c r="AF478" s="438"/>
      <c r="AG478" s="438"/>
    </row>
    <row r="479" spans="2:33" ht="45" customHeight="1" thickBot="1" x14ac:dyDescent="0.3">
      <c r="B479" s="60" t="s">
        <v>65</v>
      </c>
      <c r="C479" s="377" t="s">
        <v>66</v>
      </c>
      <c r="D479" s="384"/>
      <c r="E479" s="61" t="s">
        <v>52</v>
      </c>
      <c r="F479" s="62"/>
      <c r="G479" s="62"/>
      <c r="H479" s="63">
        <f>F479+G479</f>
        <v>0</v>
      </c>
      <c r="I479" s="62"/>
      <c r="J479" s="62"/>
      <c r="K479" s="65"/>
      <c r="L479" s="66"/>
      <c r="M479" s="38"/>
      <c r="N479" s="60" t="s">
        <v>65</v>
      </c>
      <c r="O479" s="377" t="s">
        <v>66</v>
      </c>
      <c r="P479" s="384"/>
      <c r="Q479" s="61" t="s">
        <v>52</v>
      </c>
      <c r="R479" s="62"/>
      <c r="S479" s="62"/>
      <c r="T479" s="63">
        <f>R479+S479</f>
        <v>0</v>
      </c>
      <c r="U479" s="62"/>
      <c r="V479" s="62"/>
      <c r="W479" s="65"/>
      <c r="X479" s="66"/>
      <c r="Y479" s="39"/>
      <c r="Z479" s="438"/>
      <c r="AA479" s="438"/>
      <c r="AB479" s="438"/>
      <c r="AC479" s="438"/>
      <c r="AD479" s="438"/>
      <c r="AE479" s="438"/>
      <c r="AF479" s="438"/>
      <c r="AG479" s="438"/>
    </row>
    <row r="480" spans="2:33" ht="56.25" customHeight="1" thickBot="1" x14ac:dyDescent="0.3">
      <c r="B480" s="60" t="s">
        <v>67</v>
      </c>
      <c r="C480" s="377" t="s">
        <v>68</v>
      </c>
      <c r="D480" s="384"/>
      <c r="E480" s="61" t="s">
        <v>52</v>
      </c>
      <c r="F480" s="62"/>
      <c r="G480" s="62"/>
      <c r="H480" s="63">
        <f>F480+G480</f>
        <v>0</v>
      </c>
      <c r="I480" s="62"/>
      <c r="J480" s="62"/>
      <c r="K480" s="65"/>
      <c r="L480" s="66"/>
      <c r="M480" s="38"/>
      <c r="N480" s="60" t="s">
        <v>67</v>
      </c>
      <c r="O480" s="377" t="s">
        <v>68</v>
      </c>
      <c r="P480" s="384"/>
      <c r="Q480" s="61" t="s">
        <v>52</v>
      </c>
      <c r="R480" s="62"/>
      <c r="S480" s="62"/>
      <c r="T480" s="63">
        <f>R480+S480</f>
        <v>0</v>
      </c>
      <c r="U480" s="62"/>
      <c r="V480" s="62"/>
      <c r="W480" s="65"/>
      <c r="X480" s="66"/>
      <c r="Y480" s="39"/>
      <c r="Z480" s="435" t="s">
        <v>69</v>
      </c>
      <c r="AA480" s="435"/>
      <c r="AB480" s="435"/>
      <c r="AC480" s="436"/>
      <c r="AD480" s="67">
        <f>T517</f>
        <v>0</v>
      </c>
      <c r="AE480" s="68" t="s">
        <v>70</v>
      </c>
      <c r="AF480" s="69" t="s">
        <v>71</v>
      </c>
      <c r="AG480" s="70"/>
    </row>
    <row r="481" spans="2:33" ht="38.25" customHeight="1" thickBot="1" x14ac:dyDescent="0.35">
      <c r="B481" s="55" t="s">
        <v>72</v>
      </c>
      <c r="C481" s="389" t="s">
        <v>73</v>
      </c>
      <c r="D481" s="390"/>
      <c r="E481" s="56" t="s">
        <v>52</v>
      </c>
      <c r="F481" s="57">
        <f t="shared" ref="F481:L481" si="177">F482+F483+F484</f>
        <v>0</v>
      </c>
      <c r="G481" s="57">
        <f t="shared" si="177"/>
        <v>0</v>
      </c>
      <c r="H481" s="58">
        <f t="shared" si="177"/>
        <v>0</v>
      </c>
      <c r="I481" s="57">
        <f t="shared" si="177"/>
        <v>0</v>
      </c>
      <c r="J481" s="57">
        <f t="shared" si="177"/>
        <v>0</v>
      </c>
      <c r="K481" s="57">
        <f t="shared" si="177"/>
        <v>0</v>
      </c>
      <c r="L481" s="59">
        <f t="shared" si="177"/>
        <v>0</v>
      </c>
      <c r="M481" s="38"/>
      <c r="N481" s="55" t="s">
        <v>72</v>
      </c>
      <c r="O481" s="389" t="s">
        <v>73</v>
      </c>
      <c r="P481" s="390"/>
      <c r="Q481" s="56" t="s">
        <v>52</v>
      </c>
      <c r="R481" s="57">
        <f t="shared" ref="R481:X481" si="178">R482+R483+R484</f>
        <v>0</v>
      </c>
      <c r="S481" s="57">
        <f t="shared" si="178"/>
        <v>0</v>
      </c>
      <c r="T481" s="58">
        <f t="shared" si="178"/>
        <v>0</v>
      </c>
      <c r="U481" s="57">
        <f t="shared" si="178"/>
        <v>0</v>
      </c>
      <c r="V481" s="57">
        <f t="shared" si="178"/>
        <v>0</v>
      </c>
      <c r="W481" s="57">
        <f t="shared" si="178"/>
        <v>0</v>
      </c>
      <c r="X481" s="59">
        <f t="shared" si="178"/>
        <v>0</v>
      </c>
      <c r="Y481" s="39"/>
      <c r="Z481" s="435" t="s">
        <v>74</v>
      </c>
      <c r="AA481" s="435"/>
      <c r="AB481" s="435"/>
      <c r="AC481" s="435"/>
      <c r="AD481" s="71" t="s">
        <v>75</v>
      </c>
      <c r="AE481" s="68" t="s">
        <v>70</v>
      </c>
      <c r="AF481" s="72"/>
      <c r="AG481" s="73"/>
    </row>
    <row r="482" spans="2:33" ht="41.25" customHeight="1" x14ac:dyDescent="0.25">
      <c r="B482" s="60" t="s">
        <v>76</v>
      </c>
      <c r="C482" s="377" t="s">
        <v>77</v>
      </c>
      <c r="D482" s="378"/>
      <c r="E482" s="61" t="s">
        <v>52</v>
      </c>
      <c r="F482" s="62"/>
      <c r="G482" s="62"/>
      <c r="H482" s="63">
        <f>F482+G482</f>
        <v>0</v>
      </c>
      <c r="I482" s="62"/>
      <c r="J482" s="62"/>
      <c r="K482" s="65"/>
      <c r="L482" s="66"/>
      <c r="M482" s="38"/>
      <c r="N482" s="60" t="s">
        <v>76</v>
      </c>
      <c r="O482" s="377" t="s">
        <v>77</v>
      </c>
      <c r="P482" s="378"/>
      <c r="Q482" s="61" t="s">
        <v>52</v>
      </c>
      <c r="R482" s="62"/>
      <c r="S482" s="62"/>
      <c r="T482" s="63">
        <f>R482+S482</f>
        <v>0</v>
      </c>
      <c r="U482" s="62"/>
      <c r="V482" s="62"/>
      <c r="W482" s="65"/>
      <c r="X482" s="66"/>
      <c r="Y482" s="39"/>
      <c r="Z482" s="435" t="s">
        <v>78</v>
      </c>
      <c r="AA482" s="435"/>
      <c r="AB482" s="435"/>
      <c r="AC482" s="435"/>
      <c r="AD482" s="71" t="s">
        <v>79</v>
      </c>
      <c r="AE482" s="68" t="s">
        <v>70</v>
      </c>
      <c r="AF482" s="74"/>
      <c r="AG482"/>
    </row>
    <row r="483" spans="2:33" ht="35.25" customHeight="1" thickBot="1" x14ac:dyDescent="0.3">
      <c r="B483" s="60" t="s">
        <v>80</v>
      </c>
      <c r="C483" s="377" t="s">
        <v>81</v>
      </c>
      <c r="D483" s="378"/>
      <c r="E483" s="61" t="s">
        <v>52</v>
      </c>
      <c r="F483" s="62"/>
      <c r="G483" s="62"/>
      <c r="H483" s="63">
        <f>F483+G483</f>
        <v>0</v>
      </c>
      <c r="I483" s="62"/>
      <c r="J483" s="62"/>
      <c r="K483" s="65"/>
      <c r="L483" s="66"/>
      <c r="M483" s="38"/>
      <c r="N483" s="60" t="s">
        <v>80</v>
      </c>
      <c r="O483" s="377" t="s">
        <v>81</v>
      </c>
      <c r="P483" s="378"/>
      <c r="Q483" s="61" t="s">
        <v>52</v>
      </c>
      <c r="R483" s="62"/>
      <c r="S483" s="62"/>
      <c r="T483" s="63">
        <f>R483+S483</f>
        <v>0</v>
      </c>
      <c r="U483" s="62"/>
      <c r="V483" s="62"/>
      <c r="W483" s="65"/>
      <c r="X483" s="66"/>
      <c r="Y483" s="39"/>
      <c r="Z483" s="74"/>
      <c r="AA483" s="74"/>
      <c r="AB483" s="74"/>
      <c r="AC483" s="74"/>
      <c r="AD483" s="74"/>
      <c r="AE483" s="74"/>
      <c r="AF483" s="74"/>
      <c r="AG483"/>
    </row>
    <row r="484" spans="2:33" ht="57" customHeight="1" thickBot="1" x14ac:dyDescent="0.3">
      <c r="B484" s="60" t="s">
        <v>82</v>
      </c>
      <c r="C484" s="377" t="s">
        <v>83</v>
      </c>
      <c r="D484" s="384"/>
      <c r="E484" s="61" t="s">
        <v>52</v>
      </c>
      <c r="F484" s="62"/>
      <c r="G484" s="62"/>
      <c r="H484" s="63">
        <f>F484+G484</f>
        <v>0</v>
      </c>
      <c r="I484" s="62"/>
      <c r="J484" s="62"/>
      <c r="K484" s="65"/>
      <c r="L484" s="66"/>
      <c r="M484" s="38"/>
      <c r="N484" s="60" t="s">
        <v>82</v>
      </c>
      <c r="O484" s="377" t="s">
        <v>83</v>
      </c>
      <c r="P484" s="384"/>
      <c r="Q484" s="61" t="s">
        <v>52</v>
      </c>
      <c r="R484" s="62"/>
      <c r="S484" s="62"/>
      <c r="T484" s="63">
        <f>R484+S484</f>
        <v>0</v>
      </c>
      <c r="U484" s="62"/>
      <c r="V484" s="62"/>
      <c r="W484" s="65"/>
      <c r="X484" s="66"/>
      <c r="Y484" s="39"/>
      <c r="Z484" s="75" t="s">
        <v>84</v>
      </c>
      <c r="AA484" s="75" t="s">
        <v>85</v>
      </c>
      <c r="AB484" s="76" t="s">
        <v>86</v>
      </c>
      <c r="AC484" s="76" t="s">
        <v>87</v>
      </c>
      <c r="AD484" s="76" t="s">
        <v>88</v>
      </c>
      <c r="AE484" s="76" t="s">
        <v>89</v>
      </c>
      <c r="AF484" s="76" t="s">
        <v>90</v>
      </c>
      <c r="AG484"/>
    </row>
    <row r="485" spans="2:33" ht="37.5" customHeight="1" x14ac:dyDescent="0.25">
      <c r="B485" s="55" t="s">
        <v>91</v>
      </c>
      <c r="C485" s="385" t="s">
        <v>92</v>
      </c>
      <c r="D485" s="386"/>
      <c r="E485" s="56" t="s">
        <v>52</v>
      </c>
      <c r="F485" s="57">
        <f t="shared" ref="F485:L485" si="179">F486+F487</f>
        <v>0</v>
      </c>
      <c r="G485" s="57">
        <f t="shared" si="179"/>
        <v>0</v>
      </c>
      <c r="H485" s="58">
        <f t="shared" si="179"/>
        <v>0</v>
      </c>
      <c r="I485" s="57">
        <f t="shared" si="179"/>
        <v>0</v>
      </c>
      <c r="J485" s="57">
        <f t="shared" si="179"/>
        <v>0</v>
      </c>
      <c r="K485" s="57">
        <f t="shared" si="179"/>
        <v>0</v>
      </c>
      <c r="L485" s="59">
        <f t="shared" si="179"/>
        <v>0</v>
      </c>
      <c r="M485" s="38"/>
      <c r="N485" s="55" t="s">
        <v>91</v>
      </c>
      <c r="O485" s="385" t="s">
        <v>92</v>
      </c>
      <c r="P485" s="386"/>
      <c r="Q485" s="56" t="s">
        <v>52</v>
      </c>
      <c r="R485" s="57">
        <f t="shared" ref="R485:X485" si="180">R486+R487</f>
        <v>0</v>
      </c>
      <c r="S485" s="57">
        <f t="shared" si="180"/>
        <v>0</v>
      </c>
      <c r="T485" s="58">
        <f t="shared" si="180"/>
        <v>0</v>
      </c>
      <c r="U485" s="57">
        <f t="shared" si="180"/>
        <v>0</v>
      </c>
      <c r="V485" s="57">
        <f t="shared" si="180"/>
        <v>0</v>
      </c>
      <c r="W485" s="57">
        <f t="shared" si="180"/>
        <v>0</v>
      </c>
      <c r="X485" s="59">
        <f t="shared" si="180"/>
        <v>0</v>
      </c>
      <c r="Y485" s="39"/>
      <c r="Z485" s="439">
        <v>1</v>
      </c>
      <c r="AA485" s="443" t="s">
        <v>93</v>
      </c>
      <c r="AB485" s="78">
        <f>ROUND(AD480*AF481,0)</f>
        <v>0</v>
      </c>
      <c r="AC485" s="79">
        <v>0.92588999999999999</v>
      </c>
      <c r="AD485" s="445">
        <f>ROUND(AB485*AC485,2)</f>
        <v>0</v>
      </c>
      <c r="AE485" s="445">
        <f>ROUND(AD485*18/100,2)</f>
        <v>0</v>
      </c>
      <c r="AF485" s="445">
        <f>AD485+AE485</f>
        <v>0</v>
      </c>
      <c r="AG485"/>
    </row>
    <row r="486" spans="2:33" ht="38.25" customHeight="1" thickBot="1" x14ac:dyDescent="0.3">
      <c r="B486" s="81" t="s">
        <v>94</v>
      </c>
      <c r="C486" s="377" t="s">
        <v>95</v>
      </c>
      <c r="D486" s="384"/>
      <c r="E486" s="61" t="s">
        <v>52</v>
      </c>
      <c r="F486" s="62"/>
      <c r="G486" s="62"/>
      <c r="H486" s="63">
        <f>F486+G486</f>
        <v>0</v>
      </c>
      <c r="I486" s="62"/>
      <c r="J486" s="62"/>
      <c r="K486" s="65"/>
      <c r="L486" s="66"/>
      <c r="M486" s="38"/>
      <c r="N486" s="81" t="s">
        <v>94</v>
      </c>
      <c r="O486" s="377" t="s">
        <v>95</v>
      </c>
      <c r="P486" s="384"/>
      <c r="Q486" s="61" t="s">
        <v>52</v>
      </c>
      <c r="R486" s="62"/>
      <c r="S486" s="62"/>
      <c r="T486" s="63">
        <f>R486+S486</f>
        <v>0</v>
      </c>
      <c r="U486" s="62"/>
      <c r="V486" s="62"/>
      <c r="W486" s="65"/>
      <c r="X486" s="66"/>
      <c r="Y486" s="39"/>
      <c r="Z486" s="440"/>
      <c r="AA486" s="449"/>
      <c r="AB486" s="82"/>
      <c r="AC486" s="83"/>
      <c r="AD486" s="449"/>
      <c r="AE486" s="449"/>
      <c r="AF486" s="449"/>
      <c r="AG486"/>
    </row>
    <row r="487" spans="2:33" ht="29.25" customHeight="1" x14ac:dyDescent="0.25">
      <c r="B487" s="81" t="s">
        <v>96</v>
      </c>
      <c r="C487" s="377" t="s">
        <v>97</v>
      </c>
      <c r="D487" s="384"/>
      <c r="E487" s="61" t="s">
        <v>52</v>
      </c>
      <c r="F487" s="62"/>
      <c r="G487" s="62"/>
      <c r="H487" s="63">
        <f>F487+G487</f>
        <v>0</v>
      </c>
      <c r="I487" s="62"/>
      <c r="J487" s="62"/>
      <c r="K487" s="65"/>
      <c r="L487" s="66"/>
      <c r="M487" s="38"/>
      <c r="N487" s="81" t="s">
        <v>96</v>
      </c>
      <c r="O487" s="377" t="s">
        <v>97</v>
      </c>
      <c r="P487" s="384"/>
      <c r="Q487" s="61" t="s">
        <v>52</v>
      </c>
      <c r="R487" s="62"/>
      <c r="S487" s="62"/>
      <c r="T487" s="63">
        <f>R487+S487</f>
        <v>0</v>
      </c>
      <c r="U487" s="62"/>
      <c r="V487" s="62"/>
      <c r="W487" s="65"/>
      <c r="X487" s="66"/>
      <c r="Y487" s="39"/>
      <c r="Z487" s="441">
        <v>2</v>
      </c>
      <c r="AA487" s="443" t="s">
        <v>98</v>
      </c>
      <c r="AB487" s="78">
        <f>ROUND(AD480-AB485,0)</f>
        <v>0</v>
      </c>
      <c r="AC487" s="79"/>
      <c r="AD487" s="445">
        <f>ROUND(AB487*AC487,2)</f>
        <v>0</v>
      </c>
      <c r="AE487" s="445">
        <f>ROUND(AD487*18/100,2)</f>
        <v>0</v>
      </c>
      <c r="AF487" s="445">
        <f>AD487+AE487</f>
        <v>0</v>
      </c>
      <c r="AG487"/>
    </row>
    <row r="488" spans="2:33" ht="53.25" customHeight="1" thickBot="1" x14ac:dyDescent="0.3">
      <c r="B488" s="49" t="s">
        <v>99</v>
      </c>
      <c r="C488" s="373" t="s">
        <v>100</v>
      </c>
      <c r="D488" s="374"/>
      <c r="E488" s="85" t="s">
        <v>52</v>
      </c>
      <c r="F488" s="86">
        <f t="shared" ref="F488:L488" si="181">F489+F510+F515+F516</f>
        <v>0</v>
      </c>
      <c r="G488" s="86">
        <f t="shared" si="181"/>
        <v>0</v>
      </c>
      <c r="H488" s="86">
        <f t="shared" si="181"/>
        <v>0</v>
      </c>
      <c r="I488" s="86">
        <f t="shared" si="181"/>
        <v>0</v>
      </c>
      <c r="J488" s="86">
        <f t="shared" si="181"/>
        <v>0</v>
      </c>
      <c r="K488" s="86">
        <f t="shared" si="181"/>
        <v>0</v>
      </c>
      <c r="L488" s="86">
        <f t="shared" si="181"/>
        <v>0</v>
      </c>
      <c r="M488" s="38"/>
      <c r="N488" s="49" t="s">
        <v>99</v>
      </c>
      <c r="O488" s="373" t="s">
        <v>100</v>
      </c>
      <c r="P488" s="374"/>
      <c r="Q488" s="85" t="s">
        <v>52</v>
      </c>
      <c r="R488" s="86">
        <f t="shared" ref="R488:X488" si="182">R489+R510+R515+R516</f>
        <v>0</v>
      </c>
      <c r="S488" s="86">
        <f t="shared" si="182"/>
        <v>0</v>
      </c>
      <c r="T488" s="86">
        <f t="shared" si="182"/>
        <v>0</v>
      </c>
      <c r="U488" s="86">
        <f t="shared" si="182"/>
        <v>0</v>
      </c>
      <c r="V488" s="86">
        <f t="shared" si="182"/>
        <v>0</v>
      </c>
      <c r="W488" s="86">
        <f t="shared" si="182"/>
        <v>0</v>
      </c>
      <c r="X488" s="86">
        <f t="shared" si="182"/>
        <v>0</v>
      </c>
      <c r="Y488" s="39"/>
      <c r="Z488" s="442"/>
      <c r="AA488" s="444"/>
      <c r="AB488" s="82"/>
      <c r="AC488" s="87"/>
      <c r="AD488" s="450"/>
      <c r="AE488" s="450"/>
      <c r="AF488" s="450"/>
      <c r="AG488"/>
    </row>
    <row r="489" spans="2:33" ht="32.25" customHeight="1" x14ac:dyDescent="0.3">
      <c r="B489" s="55" t="s">
        <v>101</v>
      </c>
      <c r="C489" s="375" t="s">
        <v>102</v>
      </c>
      <c r="D489" s="376"/>
      <c r="E489" s="88" t="s">
        <v>52</v>
      </c>
      <c r="F489" s="89">
        <f t="shared" ref="F489:L489" si="183">F490+F492+F509</f>
        <v>0</v>
      </c>
      <c r="G489" s="90">
        <f t="shared" si="183"/>
        <v>0</v>
      </c>
      <c r="H489" s="90">
        <f t="shared" si="183"/>
        <v>0</v>
      </c>
      <c r="I489" s="90">
        <f t="shared" si="183"/>
        <v>0</v>
      </c>
      <c r="J489" s="90">
        <f t="shared" si="183"/>
        <v>0</v>
      </c>
      <c r="K489" s="90">
        <f t="shared" si="183"/>
        <v>0</v>
      </c>
      <c r="L489" s="90">
        <f t="shared" si="183"/>
        <v>0</v>
      </c>
      <c r="M489" s="38"/>
      <c r="N489" s="55" t="s">
        <v>101</v>
      </c>
      <c r="O489" s="375" t="s">
        <v>102</v>
      </c>
      <c r="P489" s="376"/>
      <c r="Q489" s="88" t="s">
        <v>52</v>
      </c>
      <c r="R489" s="89">
        <f t="shared" ref="R489:X489" si="184">R490+R492+R509</f>
        <v>0</v>
      </c>
      <c r="S489" s="90">
        <f t="shared" si="184"/>
        <v>0</v>
      </c>
      <c r="T489" s="90">
        <f t="shared" si="184"/>
        <v>0</v>
      </c>
      <c r="U489" s="90">
        <f t="shared" si="184"/>
        <v>0</v>
      </c>
      <c r="V489" s="90">
        <f t="shared" si="184"/>
        <v>0</v>
      </c>
      <c r="W489" s="90">
        <f t="shared" si="184"/>
        <v>0</v>
      </c>
      <c r="X489" s="90">
        <f t="shared" si="184"/>
        <v>0</v>
      </c>
      <c r="Y489" s="91"/>
      <c r="Z489" s="439">
        <v>3</v>
      </c>
      <c r="AA489" s="443" t="s">
        <v>103</v>
      </c>
      <c r="AB489" s="78">
        <f>AB485+AB487</f>
        <v>0</v>
      </c>
      <c r="AC489" s="80"/>
      <c r="AD489" s="445">
        <f>AD485+AD487</f>
        <v>0</v>
      </c>
      <c r="AE489" s="445">
        <f>AE485+AE487</f>
        <v>0</v>
      </c>
      <c r="AF489" s="445">
        <f>AF485+AF487</f>
        <v>0</v>
      </c>
      <c r="AG489"/>
    </row>
    <row r="490" spans="2:33" ht="34.5" customHeight="1" thickBot="1" x14ac:dyDescent="0.35">
      <c r="B490" s="92" t="s">
        <v>104</v>
      </c>
      <c r="C490" s="428" t="s">
        <v>105</v>
      </c>
      <c r="D490" s="429"/>
      <c r="E490" s="93" t="s">
        <v>52</v>
      </c>
      <c r="F490" s="94">
        <f>H490-G490</f>
        <v>0</v>
      </c>
      <c r="G490" s="95"/>
      <c r="H490" s="94">
        <f>I490+J490+K490+L490</f>
        <v>0</v>
      </c>
      <c r="I490" s="95"/>
      <c r="J490" s="95"/>
      <c r="K490" s="96"/>
      <c r="L490" s="97"/>
      <c r="M490" s="98"/>
      <c r="N490" s="92" t="s">
        <v>104</v>
      </c>
      <c r="O490" s="428" t="s">
        <v>105</v>
      </c>
      <c r="P490" s="429"/>
      <c r="Q490" s="93" t="s">
        <v>52</v>
      </c>
      <c r="R490" s="94">
        <f>T490-S490</f>
        <v>0</v>
      </c>
      <c r="S490" s="95"/>
      <c r="T490" s="94">
        <f>U490+V490+W490+X490</f>
        <v>0</v>
      </c>
      <c r="U490" s="95"/>
      <c r="V490" s="95"/>
      <c r="W490" s="96"/>
      <c r="X490" s="97"/>
      <c r="Y490" s="99"/>
      <c r="Z490" s="447"/>
      <c r="AA490" s="444"/>
      <c r="AB490" s="100"/>
      <c r="AC490" s="101"/>
      <c r="AD490" s="446"/>
      <c r="AE490" s="446"/>
      <c r="AF490" s="446"/>
      <c r="AG490"/>
    </row>
    <row r="491" spans="2:33" ht="36.75" customHeight="1" thickBot="1" x14ac:dyDescent="0.35">
      <c r="B491" s="102" t="s">
        <v>106</v>
      </c>
      <c r="C491" s="409" t="s">
        <v>107</v>
      </c>
      <c r="D491" s="410"/>
      <c r="E491" s="103" t="s">
        <v>52</v>
      </c>
      <c r="F491" s="65">
        <f>H491-G491</f>
        <v>0</v>
      </c>
      <c r="G491" s="104"/>
      <c r="H491" s="63">
        <f>I491+J491+K491+L491</f>
        <v>0</v>
      </c>
      <c r="I491" s="104"/>
      <c r="J491" s="104"/>
      <c r="K491" s="105"/>
      <c r="L491" s="106"/>
      <c r="M491" s="98"/>
      <c r="N491" s="102" t="s">
        <v>106</v>
      </c>
      <c r="O491" s="409" t="s">
        <v>107</v>
      </c>
      <c r="P491" s="410"/>
      <c r="Q491" s="103" t="s">
        <v>52</v>
      </c>
      <c r="R491" s="65">
        <f>T491-S491</f>
        <v>0</v>
      </c>
      <c r="S491" s="104"/>
      <c r="T491" s="63">
        <f>U491+V491+W491+X491</f>
        <v>0</v>
      </c>
      <c r="U491" s="104"/>
      <c r="V491" s="104"/>
      <c r="W491" s="105"/>
      <c r="X491" s="106"/>
      <c r="Y491" s="99"/>
      <c r="Z491" s="107"/>
      <c r="AA491" s="108" t="s">
        <v>108</v>
      </c>
      <c r="AB491" s="107"/>
      <c r="AC491" s="107"/>
      <c r="AD491" s="107"/>
      <c r="AE491" s="107"/>
      <c r="AF491"/>
      <c r="AG491"/>
    </row>
    <row r="492" spans="2:33" s="117" customFormat="1" ht="57" customHeight="1" x14ac:dyDescent="0.3">
      <c r="B492" s="55" t="s">
        <v>109</v>
      </c>
      <c r="C492" s="411" t="s">
        <v>110</v>
      </c>
      <c r="D492" s="420"/>
      <c r="E492" s="88" t="s">
        <v>52</v>
      </c>
      <c r="F492" s="57">
        <f>F493+F498+F503+F507+F508</f>
        <v>0</v>
      </c>
      <c r="G492" s="57">
        <f>G493+G498+G503+G507+G508</f>
        <v>0</v>
      </c>
      <c r="H492" s="109">
        <f>I492+J492+K492+L492</f>
        <v>0</v>
      </c>
      <c r="I492" s="109">
        <f>I493+I498+I503+I507+I508</f>
        <v>0</v>
      </c>
      <c r="J492" s="109">
        <f>J493+J498+J503+J507+J508</f>
        <v>0</v>
      </c>
      <c r="K492" s="109">
        <f>K493+K498+K503+K507+K508</f>
        <v>0</v>
      </c>
      <c r="L492" s="110">
        <f>L493+L498+L503+L507+L508</f>
        <v>0</v>
      </c>
      <c r="M492" s="98"/>
      <c r="N492" s="55" t="s">
        <v>109</v>
      </c>
      <c r="O492" s="411" t="s">
        <v>110</v>
      </c>
      <c r="P492" s="420"/>
      <c r="Q492" s="88" t="s">
        <v>52</v>
      </c>
      <c r="R492" s="57">
        <f>R493+R498+R503+R507+R508</f>
        <v>0</v>
      </c>
      <c r="S492" s="57">
        <f>S493+S498+S503+S507+S508</f>
        <v>0</v>
      </c>
      <c r="T492" s="109">
        <f>U492+V492+W492+X492</f>
        <v>0</v>
      </c>
      <c r="U492" s="109">
        <f>U493+U498+U503+U507+U508</f>
        <v>0</v>
      </c>
      <c r="V492" s="109">
        <f>V493+V498+V503+V507+V508</f>
        <v>0</v>
      </c>
      <c r="W492" s="109">
        <f>W493+W498+W503+W507+W508</f>
        <v>0</v>
      </c>
      <c r="X492" s="110">
        <f>X493+X498+X503+X507+X508</f>
        <v>0</v>
      </c>
      <c r="Y492" s="111"/>
      <c r="Z492" s="77">
        <v>4</v>
      </c>
      <c r="AA492" s="112" t="s">
        <v>111</v>
      </c>
      <c r="AB492" s="113"/>
      <c r="AC492" s="114" t="s">
        <v>112</v>
      </c>
      <c r="AD492" s="115"/>
      <c r="AE492" s="116"/>
      <c r="AF492"/>
      <c r="AG492"/>
    </row>
    <row r="493" spans="2:33" ht="55.5" customHeight="1" x14ac:dyDescent="0.3">
      <c r="B493" s="55" t="s">
        <v>113</v>
      </c>
      <c r="C493" s="411" t="s">
        <v>114</v>
      </c>
      <c r="D493" s="420"/>
      <c r="E493" s="56" t="s">
        <v>52</v>
      </c>
      <c r="F493" s="58">
        <f t="shared" ref="F493:L493" si="185">F494+F495+F496</f>
        <v>0</v>
      </c>
      <c r="G493" s="58">
        <f t="shared" si="185"/>
        <v>0</v>
      </c>
      <c r="H493" s="58">
        <f t="shared" si="185"/>
        <v>0</v>
      </c>
      <c r="I493" s="58">
        <f t="shared" si="185"/>
        <v>0</v>
      </c>
      <c r="J493" s="58">
        <f t="shared" si="185"/>
        <v>0</v>
      </c>
      <c r="K493" s="58">
        <f t="shared" si="185"/>
        <v>0</v>
      </c>
      <c r="L493" s="58">
        <f t="shared" si="185"/>
        <v>0</v>
      </c>
      <c r="M493" s="118"/>
      <c r="N493" s="55" t="s">
        <v>113</v>
      </c>
      <c r="O493" s="411" t="s">
        <v>114</v>
      </c>
      <c r="P493" s="420"/>
      <c r="Q493" s="56" t="s">
        <v>52</v>
      </c>
      <c r="R493" s="58">
        <f t="shared" ref="R493:X493" si="186">R494+R495+R496</f>
        <v>0</v>
      </c>
      <c r="S493" s="58">
        <f t="shared" si="186"/>
        <v>0</v>
      </c>
      <c r="T493" s="58">
        <f t="shared" si="186"/>
        <v>0</v>
      </c>
      <c r="U493" s="58">
        <f t="shared" si="186"/>
        <v>0</v>
      </c>
      <c r="V493" s="58">
        <f t="shared" si="186"/>
        <v>0</v>
      </c>
      <c r="W493" s="58">
        <f t="shared" si="186"/>
        <v>0</v>
      </c>
      <c r="X493" s="58">
        <f t="shared" si="186"/>
        <v>0</v>
      </c>
      <c r="Y493" s="119"/>
      <c r="Z493" s="120"/>
      <c r="AA493" s="121" t="s">
        <v>115</v>
      </c>
      <c r="AB493" s="122"/>
      <c r="AC493" s="123" t="s">
        <v>112</v>
      </c>
      <c r="AD493" s="124">
        <f>ROUND(AD492/118*18,2)</f>
        <v>0</v>
      </c>
      <c r="AE493" s="125"/>
      <c r="AF493"/>
      <c r="AG493"/>
    </row>
    <row r="494" spans="2:33" ht="49.5" customHeight="1" x14ac:dyDescent="0.3">
      <c r="B494" s="126" t="s">
        <v>116</v>
      </c>
      <c r="C494" s="409" t="s">
        <v>240</v>
      </c>
      <c r="D494" s="410"/>
      <c r="E494" s="103" t="s">
        <v>52</v>
      </c>
      <c r="F494" s="65"/>
      <c r="G494" s="104"/>
      <c r="H494" s="63">
        <f>I494+J494+K494+L494</f>
        <v>0</v>
      </c>
      <c r="I494" s="104"/>
      <c r="J494" s="104"/>
      <c r="K494" s="127"/>
      <c r="L494" s="128"/>
      <c r="M494" s="129"/>
      <c r="N494" s="126" t="s">
        <v>116</v>
      </c>
      <c r="O494" s="409" t="s">
        <v>240</v>
      </c>
      <c r="P494" s="410"/>
      <c r="Q494" s="103" t="s">
        <v>52</v>
      </c>
      <c r="R494" s="65"/>
      <c r="S494" s="104"/>
      <c r="T494" s="63">
        <f>U494+V494+W494+X494</f>
        <v>0</v>
      </c>
      <c r="U494" s="104"/>
      <c r="V494" s="104"/>
      <c r="W494" s="127"/>
      <c r="X494" s="128"/>
      <c r="Y494" s="119"/>
      <c r="Z494" s="84">
        <v>5</v>
      </c>
      <c r="AA494" s="130" t="s">
        <v>117</v>
      </c>
      <c r="AB494" s="131"/>
      <c r="AC494" s="123" t="s">
        <v>112</v>
      </c>
      <c r="AD494" s="124">
        <f>AF489-AD492</f>
        <v>0</v>
      </c>
      <c r="AE494" s="125"/>
      <c r="AF494"/>
      <c r="AG494" s="73"/>
    </row>
    <row r="495" spans="2:33" ht="38.25" customHeight="1" thickBot="1" x14ac:dyDescent="0.35">
      <c r="B495" s="126" t="s">
        <v>118</v>
      </c>
      <c r="C495" s="409" t="s">
        <v>119</v>
      </c>
      <c r="D495" s="410"/>
      <c r="E495" s="103" t="s">
        <v>52</v>
      </c>
      <c r="F495" s="65">
        <f>H495-G495</f>
        <v>0</v>
      </c>
      <c r="G495" s="104"/>
      <c r="H495" s="63">
        <f>I495+J495+K495+L495</f>
        <v>0</v>
      </c>
      <c r="I495" s="104"/>
      <c r="J495" s="104"/>
      <c r="K495" s="105"/>
      <c r="L495" s="106"/>
      <c r="M495" s="132"/>
      <c r="N495" s="126" t="s">
        <v>118</v>
      </c>
      <c r="O495" s="409" t="s">
        <v>119</v>
      </c>
      <c r="P495" s="410"/>
      <c r="Q495" s="103" t="s">
        <v>52</v>
      </c>
      <c r="R495" s="65">
        <f>T495-S495</f>
        <v>0</v>
      </c>
      <c r="S495" s="104"/>
      <c r="T495" s="63">
        <f>U495+V495+W495+X495</f>
        <v>0</v>
      </c>
      <c r="U495" s="104"/>
      <c r="V495" s="104"/>
      <c r="W495" s="105"/>
      <c r="X495" s="106"/>
      <c r="Y495" s="133"/>
      <c r="Z495" s="134"/>
      <c r="AA495" s="135" t="s">
        <v>115</v>
      </c>
      <c r="AB495" s="136"/>
      <c r="AC495" s="137" t="s">
        <v>112</v>
      </c>
      <c r="AD495" s="138">
        <f>ROUND(AD494*18/118,2)</f>
        <v>0</v>
      </c>
      <c r="AE495" s="139"/>
      <c r="AF495"/>
      <c r="AG495"/>
    </row>
    <row r="496" spans="2:33" ht="38.25" customHeight="1" x14ac:dyDescent="0.3">
      <c r="B496" s="126" t="s">
        <v>118</v>
      </c>
      <c r="C496" s="409" t="s">
        <v>119</v>
      </c>
      <c r="D496" s="410"/>
      <c r="E496" s="103"/>
      <c r="F496" s="65"/>
      <c r="G496" s="104"/>
      <c r="H496" s="63"/>
      <c r="I496" s="104"/>
      <c r="J496" s="104"/>
      <c r="K496" s="105"/>
      <c r="L496" s="106"/>
      <c r="M496" s="132"/>
      <c r="N496" s="126" t="s">
        <v>118</v>
      </c>
      <c r="O496" s="409" t="s">
        <v>119</v>
      </c>
      <c r="P496" s="410"/>
      <c r="Q496" s="103"/>
      <c r="R496" s="65"/>
      <c r="S496" s="104"/>
      <c r="T496" s="63"/>
      <c r="U496" s="104"/>
      <c r="V496" s="104"/>
      <c r="W496" s="105"/>
      <c r="X496" s="106"/>
      <c r="Y496" s="133"/>
      <c r="Z496" s="140"/>
      <c r="AA496" s="141"/>
      <c r="AB496" s="142"/>
      <c r="AC496" s="143"/>
      <c r="AD496" s="144"/>
      <c r="AE496" s="145"/>
      <c r="AF496"/>
      <c r="AG496"/>
    </row>
    <row r="497" spans="2:34" ht="42.75" customHeight="1" x14ac:dyDescent="0.2">
      <c r="B497" s="126" t="s">
        <v>120</v>
      </c>
      <c r="C497" s="409" t="s">
        <v>121</v>
      </c>
      <c r="D497" s="410"/>
      <c r="E497" s="103" t="s">
        <v>52</v>
      </c>
      <c r="F497" s="65">
        <f>H497-G497</f>
        <v>0</v>
      </c>
      <c r="G497" s="104"/>
      <c r="H497" s="63">
        <f>I497+J497+K497+L497</f>
        <v>0</v>
      </c>
      <c r="I497" s="104"/>
      <c r="J497" s="104"/>
      <c r="K497" s="105"/>
      <c r="L497" s="106"/>
      <c r="M497" s="132"/>
      <c r="N497" s="126" t="s">
        <v>120</v>
      </c>
      <c r="O497" s="409" t="s">
        <v>121</v>
      </c>
      <c r="P497" s="410"/>
      <c r="Q497" s="103" t="s">
        <v>52</v>
      </c>
      <c r="R497" s="65">
        <f>T497-S497</f>
        <v>0</v>
      </c>
      <c r="S497" s="104"/>
      <c r="T497" s="63">
        <f>U497+V497+W497+X497</f>
        <v>0</v>
      </c>
      <c r="U497" s="104"/>
      <c r="V497" s="104"/>
      <c r="W497" s="105"/>
      <c r="X497" s="106"/>
      <c r="Y497" s="133"/>
      <c r="Z497" s="146"/>
      <c r="AA497" s="147"/>
      <c r="AB497" s="148"/>
      <c r="AC497" s="149"/>
      <c r="AD497" s="150"/>
      <c r="AE497" s="151"/>
      <c r="AF497"/>
      <c r="AG497"/>
    </row>
    <row r="498" spans="2:34" ht="47.25" customHeight="1" x14ac:dyDescent="0.2">
      <c r="B498" s="55" t="s">
        <v>122</v>
      </c>
      <c r="C498" s="411" t="s">
        <v>123</v>
      </c>
      <c r="D498" s="420"/>
      <c r="E498" s="56" t="s">
        <v>52</v>
      </c>
      <c r="F498" s="58">
        <f t="shared" ref="F498:L498" si="187">F499+F500+F501</f>
        <v>0</v>
      </c>
      <c r="G498" s="58">
        <f t="shared" si="187"/>
        <v>0</v>
      </c>
      <c r="H498" s="58">
        <f t="shared" si="187"/>
        <v>0</v>
      </c>
      <c r="I498" s="58">
        <f t="shared" si="187"/>
        <v>0</v>
      </c>
      <c r="J498" s="58">
        <f t="shared" si="187"/>
        <v>0</v>
      </c>
      <c r="K498" s="58">
        <f t="shared" si="187"/>
        <v>0</v>
      </c>
      <c r="L498" s="58">
        <f t="shared" si="187"/>
        <v>0</v>
      </c>
      <c r="M498" s="132"/>
      <c r="N498" s="55" t="s">
        <v>122</v>
      </c>
      <c r="O498" s="411" t="s">
        <v>123</v>
      </c>
      <c r="P498" s="420"/>
      <c r="Q498" s="56" t="s">
        <v>52</v>
      </c>
      <c r="R498" s="58">
        <f t="shared" ref="R498:X498" si="188">R499+R500+R501</f>
        <v>0</v>
      </c>
      <c r="S498" s="58">
        <f t="shared" si="188"/>
        <v>0</v>
      </c>
      <c r="T498" s="58">
        <f t="shared" si="188"/>
        <v>0</v>
      </c>
      <c r="U498" s="58">
        <f t="shared" si="188"/>
        <v>0</v>
      </c>
      <c r="V498" s="58">
        <f t="shared" si="188"/>
        <v>0</v>
      </c>
      <c r="W498" s="58">
        <f t="shared" si="188"/>
        <v>0</v>
      </c>
      <c r="X498" s="58">
        <f t="shared" si="188"/>
        <v>0</v>
      </c>
      <c r="Y498" s="133"/>
      <c r="Z498" s="146"/>
      <c r="AA498" s="147"/>
      <c r="AB498" s="148"/>
      <c r="AC498" s="149"/>
      <c r="AD498" s="150"/>
      <c r="AE498" s="151"/>
      <c r="AF498"/>
      <c r="AG498"/>
    </row>
    <row r="499" spans="2:34" ht="42.75" customHeight="1" x14ac:dyDescent="0.3">
      <c r="B499" s="152" t="s">
        <v>124</v>
      </c>
      <c r="C499" s="409" t="s">
        <v>125</v>
      </c>
      <c r="D499" s="410"/>
      <c r="E499" s="103" t="s">
        <v>52</v>
      </c>
      <c r="F499" s="65">
        <f>H499-G499</f>
        <v>0</v>
      </c>
      <c r="G499" s="104"/>
      <c r="H499" s="63">
        <f>I499+J499+K499+L499</f>
        <v>0</v>
      </c>
      <c r="I499" s="153"/>
      <c r="J499" s="153"/>
      <c r="K499" s="153"/>
      <c r="L499" s="106"/>
      <c r="M499" s="154"/>
      <c r="N499" s="152" t="s">
        <v>124</v>
      </c>
      <c r="O499" s="409" t="s">
        <v>125</v>
      </c>
      <c r="P499" s="410"/>
      <c r="Q499" s="103" t="s">
        <v>52</v>
      </c>
      <c r="R499" s="65">
        <f>T499-S499</f>
        <v>0</v>
      </c>
      <c r="S499" s="104"/>
      <c r="T499" s="63">
        <f>U499+V499+W499+X499</f>
        <v>0</v>
      </c>
      <c r="U499" s="153"/>
      <c r="V499" s="153"/>
      <c r="W499" s="153"/>
      <c r="X499" s="106"/>
      <c r="Y499" s="133"/>
      <c r="Z499" s="155" t="s">
        <v>126</v>
      </c>
      <c r="AA499" s="156"/>
      <c r="AB499" s="157"/>
      <c r="AC499" s="157"/>
      <c r="AD499" s="158"/>
      <c r="AE499" s="448" t="s">
        <v>127</v>
      </c>
      <c r="AF499" s="448"/>
      <c r="AG499" s="156"/>
    </row>
    <row r="500" spans="2:34" ht="36" customHeight="1" x14ac:dyDescent="0.3">
      <c r="B500" s="152" t="s">
        <v>128</v>
      </c>
      <c r="C500" s="409" t="s">
        <v>125</v>
      </c>
      <c r="D500" s="410"/>
      <c r="E500" s="103" t="s">
        <v>52</v>
      </c>
      <c r="F500" s="65">
        <f>H500-G500</f>
        <v>0</v>
      </c>
      <c r="G500" s="104"/>
      <c r="H500" s="63">
        <f>I500+J500+K500+L500</f>
        <v>0</v>
      </c>
      <c r="I500" s="153"/>
      <c r="J500" s="153"/>
      <c r="K500" s="153"/>
      <c r="L500" s="106"/>
      <c r="M500" s="132"/>
      <c r="N500" s="152" t="s">
        <v>128</v>
      </c>
      <c r="O500" s="409" t="s">
        <v>125</v>
      </c>
      <c r="P500" s="410"/>
      <c r="Q500" s="103" t="s">
        <v>52</v>
      </c>
      <c r="R500" s="65">
        <f>T500-S500</f>
        <v>0</v>
      </c>
      <c r="S500" s="104"/>
      <c r="T500" s="63">
        <f>U500+V500+W500+X500</f>
        <v>0</v>
      </c>
      <c r="U500" s="153"/>
      <c r="V500" s="153"/>
      <c r="W500" s="153"/>
      <c r="X500" s="106"/>
      <c r="Y500" s="133"/>
      <c r="Z500" s="159" t="s">
        <v>129</v>
      </c>
      <c r="AA500" s="159"/>
      <c r="AB500" s="156"/>
      <c r="AC500" s="156"/>
      <c r="AD500" s="160"/>
      <c r="AE500" s="161" t="s">
        <v>130</v>
      </c>
      <c r="AF500" s="161"/>
      <c r="AG500" s="159"/>
      <c r="AH500" s="162"/>
    </row>
    <row r="501" spans="2:34" ht="36" customHeight="1" x14ac:dyDescent="0.3">
      <c r="B501" s="152" t="s">
        <v>131</v>
      </c>
      <c r="C501" s="409" t="s">
        <v>125</v>
      </c>
      <c r="D501" s="410"/>
      <c r="E501" s="103"/>
      <c r="F501" s="65"/>
      <c r="G501" s="104"/>
      <c r="H501" s="63"/>
      <c r="I501" s="153"/>
      <c r="J501" s="153"/>
      <c r="K501" s="153"/>
      <c r="L501" s="106"/>
      <c r="M501" s="132"/>
      <c r="N501" s="152" t="s">
        <v>131</v>
      </c>
      <c r="O501" s="409" t="s">
        <v>125</v>
      </c>
      <c r="P501" s="410"/>
      <c r="Q501" s="103"/>
      <c r="R501" s="65"/>
      <c r="S501" s="104"/>
      <c r="T501" s="63"/>
      <c r="U501" s="153"/>
      <c r="V501" s="153"/>
      <c r="W501" s="153"/>
      <c r="X501" s="106"/>
      <c r="Y501" s="133"/>
      <c r="Z501" s="159"/>
      <c r="AA501" s="159"/>
      <c r="AB501" s="156"/>
      <c r="AC501" s="156"/>
      <c r="AD501" s="160"/>
      <c r="AE501" s="161"/>
      <c r="AF501" s="161"/>
      <c r="AG501" s="159"/>
      <c r="AH501" s="162"/>
    </row>
    <row r="502" spans="2:34" ht="29.25" customHeight="1" x14ac:dyDescent="0.3">
      <c r="B502" s="152" t="s">
        <v>132</v>
      </c>
      <c r="C502" s="409" t="s">
        <v>121</v>
      </c>
      <c r="D502" s="410"/>
      <c r="E502" s="103" t="s">
        <v>52</v>
      </c>
      <c r="F502" s="65">
        <f>H502-G502</f>
        <v>0</v>
      </c>
      <c r="G502" s="104"/>
      <c r="H502" s="63">
        <f>I502+J502+K502+L502</f>
        <v>0</v>
      </c>
      <c r="I502" s="153"/>
      <c r="J502" s="153"/>
      <c r="K502" s="153"/>
      <c r="L502" s="106"/>
      <c r="M502" s="132"/>
      <c r="N502" s="152" t="s">
        <v>132</v>
      </c>
      <c r="O502" s="409" t="s">
        <v>121</v>
      </c>
      <c r="P502" s="410"/>
      <c r="Q502" s="103" t="s">
        <v>52</v>
      </c>
      <c r="R502" s="65">
        <f>T502-S502</f>
        <v>0</v>
      </c>
      <c r="S502" s="104"/>
      <c r="T502" s="63">
        <f>U502+V502+W502+X502</f>
        <v>0</v>
      </c>
      <c r="U502" s="153"/>
      <c r="V502" s="153"/>
      <c r="W502" s="153"/>
      <c r="X502" s="106"/>
      <c r="Y502" s="163"/>
      <c r="Z502" s="159" t="s">
        <v>133</v>
      </c>
      <c r="AA502" s="159"/>
      <c r="AB502" s="156"/>
      <c r="AC502" s="156"/>
      <c r="AD502" s="160"/>
      <c r="AE502" s="161" t="s">
        <v>134</v>
      </c>
      <c r="AF502" s="161"/>
      <c r="AG502" s="161"/>
      <c r="AH502" s="162"/>
    </row>
    <row r="503" spans="2:34" ht="28.5" customHeight="1" x14ac:dyDescent="0.3">
      <c r="B503" s="164" t="s">
        <v>135</v>
      </c>
      <c r="C503" s="414" t="s">
        <v>136</v>
      </c>
      <c r="D503" s="415"/>
      <c r="E503" s="165" t="s">
        <v>52</v>
      </c>
      <c r="F503" s="166">
        <f t="shared" ref="F503:L503" si="189">F504+F505</f>
        <v>0</v>
      </c>
      <c r="G503" s="166">
        <f t="shared" si="189"/>
        <v>0</v>
      </c>
      <c r="H503" s="167">
        <f t="shared" si="189"/>
        <v>0</v>
      </c>
      <c r="I503" s="167">
        <f t="shared" si="189"/>
        <v>0</v>
      </c>
      <c r="J503" s="167">
        <f t="shared" si="189"/>
        <v>0</v>
      </c>
      <c r="K503" s="167">
        <f t="shared" si="189"/>
        <v>0</v>
      </c>
      <c r="L503" s="168">
        <f t="shared" si="189"/>
        <v>0</v>
      </c>
      <c r="M503" s="132"/>
      <c r="N503" s="164" t="s">
        <v>135</v>
      </c>
      <c r="O503" s="414" t="s">
        <v>136</v>
      </c>
      <c r="P503" s="415"/>
      <c r="Q503" s="165" t="s">
        <v>52</v>
      </c>
      <c r="R503" s="166">
        <f t="shared" ref="R503:X503" si="190">R504+R505</f>
        <v>0</v>
      </c>
      <c r="S503" s="166">
        <f t="shared" si="190"/>
        <v>0</v>
      </c>
      <c r="T503" s="167">
        <f t="shared" si="190"/>
        <v>0</v>
      </c>
      <c r="U503" s="167">
        <f t="shared" si="190"/>
        <v>0</v>
      </c>
      <c r="V503" s="167">
        <f t="shared" si="190"/>
        <v>0</v>
      </c>
      <c r="W503" s="167">
        <f t="shared" si="190"/>
        <v>0</v>
      </c>
      <c r="X503" s="168">
        <f t="shared" si="190"/>
        <v>0</v>
      </c>
      <c r="Y503" s="169"/>
      <c r="Z503" s="159" t="s">
        <v>137</v>
      </c>
      <c r="AA503" s="159"/>
      <c r="AB503" s="156"/>
      <c r="AC503" s="156"/>
      <c r="AD503" s="170" t="s">
        <v>138</v>
      </c>
      <c r="AE503" s="171"/>
      <c r="AF503" s="161"/>
      <c r="AG503" s="161"/>
      <c r="AH503" s="162"/>
    </row>
    <row r="504" spans="2:34" ht="39.75" customHeight="1" x14ac:dyDescent="0.3">
      <c r="B504" s="152" t="s">
        <v>139</v>
      </c>
      <c r="C504" s="409" t="s">
        <v>140</v>
      </c>
      <c r="D504" s="413"/>
      <c r="E504" s="103" t="s">
        <v>52</v>
      </c>
      <c r="F504" s="65">
        <f t="shared" ref="F504:F509" si="191">H504-G504</f>
        <v>0</v>
      </c>
      <c r="G504" s="104"/>
      <c r="H504" s="63">
        <f t="shared" ref="H504:H509" si="192">I504+J504+K504+L504</f>
        <v>0</v>
      </c>
      <c r="I504" s="153"/>
      <c r="J504" s="153"/>
      <c r="K504" s="153"/>
      <c r="L504" s="106"/>
      <c r="M504" s="132"/>
      <c r="N504" s="152" t="s">
        <v>139</v>
      </c>
      <c r="O504" s="409" t="s">
        <v>140</v>
      </c>
      <c r="P504" s="413"/>
      <c r="Q504" s="103" t="s">
        <v>52</v>
      </c>
      <c r="R504" s="65">
        <f t="shared" ref="R504:R509" si="193">T504-S504</f>
        <v>0</v>
      </c>
      <c r="S504" s="104"/>
      <c r="T504" s="63">
        <f t="shared" ref="T504:T509" si="194">U504+V504+W504+X504</f>
        <v>0</v>
      </c>
      <c r="U504" s="153"/>
      <c r="V504" s="153"/>
      <c r="W504" s="153"/>
      <c r="X504" s="106"/>
      <c r="Y504" s="169"/>
      <c r="Z504" s="159"/>
      <c r="AA504" s="159"/>
      <c r="AB504" s="156"/>
      <c r="AC504" s="156"/>
      <c r="AE504" s="172" t="s">
        <v>141</v>
      </c>
      <c r="AF504" s="171"/>
      <c r="AG504" s="171"/>
      <c r="AH504" s="162"/>
    </row>
    <row r="505" spans="2:34" ht="37.5" customHeight="1" x14ac:dyDescent="0.3">
      <c r="B505" s="152" t="s">
        <v>142</v>
      </c>
      <c r="C505" s="409" t="s">
        <v>140</v>
      </c>
      <c r="D505" s="413"/>
      <c r="E505" s="103" t="s">
        <v>52</v>
      </c>
      <c r="F505" s="65">
        <f t="shared" si="191"/>
        <v>0</v>
      </c>
      <c r="G505" s="104"/>
      <c r="H505" s="63">
        <f t="shared" si="192"/>
        <v>0</v>
      </c>
      <c r="I505" s="153"/>
      <c r="J505" s="153"/>
      <c r="K505" s="153"/>
      <c r="L505" s="106"/>
      <c r="M505" s="132"/>
      <c r="N505" s="152" t="s">
        <v>142</v>
      </c>
      <c r="O505" s="409" t="s">
        <v>140</v>
      </c>
      <c r="P505" s="413"/>
      <c r="Q505" s="103" t="s">
        <v>52</v>
      </c>
      <c r="R505" s="65">
        <f t="shared" si="193"/>
        <v>0</v>
      </c>
      <c r="S505" s="104"/>
      <c r="T505" s="63">
        <f t="shared" si="194"/>
        <v>0</v>
      </c>
      <c r="U505" s="153"/>
      <c r="V505" s="153"/>
      <c r="W505" s="153"/>
      <c r="X505" s="106"/>
      <c r="Y505" s="169"/>
      <c r="Z505" s="159" t="s">
        <v>143</v>
      </c>
      <c r="AA505" s="173"/>
      <c r="AB505" s="174"/>
      <c r="AC505" s="174"/>
      <c r="AD505" s="174"/>
      <c r="AE505" s="161" t="s">
        <v>144</v>
      </c>
      <c r="AF505" s="173"/>
      <c r="AG505" s="173"/>
      <c r="AH505" s="162"/>
    </row>
    <row r="506" spans="2:34" ht="15.75" customHeight="1" x14ac:dyDescent="0.3">
      <c r="B506" s="152" t="s">
        <v>145</v>
      </c>
      <c r="C506" s="409" t="s">
        <v>121</v>
      </c>
      <c r="D506" s="410"/>
      <c r="E506" s="103" t="s">
        <v>52</v>
      </c>
      <c r="F506" s="65">
        <f t="shared" si="191"/>
        <v>0</v>
      </c>
      <c r="G506" s="104"/>
      <c r="H506" s="63">
        <f t="shared" si="192"/>
        <v>0</v>
      </c>
      <c r="I506" s="153"/>
      <c r="J506" s="153"/>
      <c r="K506" s="153"/>
      <c r="L506" s="106"/>
      <c r="M506" s="175"/>
      <c r="N506" s="152" t="s">
        <v>145</v>
      </c>
      <c r="O506" s="409" t="s">
        <v>121</v>
      </c>
      <c r="P506" s="410"/>
      <c r="Q506" s="103" t="s">
        <v>52</v>
      </c>
      <c r="R506" s="65">
        <f t="shared" si="193"/>
        <v>0</v>
      </c>
      <c r="S506" s="104"/>
      <c r="T506" s="63">
        <f t="shared" si="194"/>
        <v>0</v>
      </c>
      <c r="U506" s="153"/>
      <c r="V506" s="153"/>
      <c r="W506" s="153"/>
      <c r="X506" s="106"/>
      <c r="Y506" s="111"/>
      <c r="Z506" s="176" t="s">
        <v>144</v>
      </c>
      <c r="AA506" s="177"/>
      <c r="AB506" s="178"/>
      <c r="AC506" s="179"/>
      <c r="AD506" s="180"/>
      <c r="AE506" s="181"/>
      <c r="AF506" s="182"/>
      <c r="AG506" s="182"/>
    </row>
    <row r="507" spans="2:34" ht="18.75" customHeight="1" x14ac:dyDescent="0.25">
      <c r="B507" s="55" t="s">
        <v>146</v>
      </c>
      <c r="C507" s="411" t="s">
        <v>147</v>
      </c>
      <c r="D507" s="412"/>
      <c r="E507" s="56" t="s">
        <v>52</v>
      </c>
      <c r="F507" s="58">
        <f t="shared" si="191"/>
        <v>0</v>
      </c>
      <c r="G507" s="183"/>
      <c r="H507" s="58">
        <f t="shared" si="192"/>
        <v>0</v>
      </c>
      <c r="I507" s="109"/>
      <c r="J507" s="109"/>
      <c r="K507" s="109"/>
      <c r="L507" s="184"/>
      <c r="M507" s="175"/>
      <c r="N507" s="55" t="s">
        <v>146</v>
      </c>
      <c r="O507" s="411" t="s">
        <v>147</v>
      </c>
      <c r="P507" s="412"/>
      <c r="Q507" s="56" t="s">
        <v>52</v>
      </c>
      <c r="R507" s="58">
        <f t="shared" si="193"/>
        <v>0</v>
      </c>
      <c r="S507" s="183"/>
      <c r="T507" s="58">
        <f t="shared" si="194"/>
        <v>0</v>
      </c>
      <c r="U507" s="109"/>
      <c r="V507" s="109"/>
      <c r="W507" s="109"/>
      <c r="X507" s="184"/>
      <c r="Y507" s="185"/>
      <c r="Z507" s="177"/>
      <c r="AA507" s="177"/>
      <c r="AB507" s="186"/>
      <c r="AC507" s="187"/>
      <c r="AD507" s="111"/>
      <c r="AE507" s="119"/>
    </row>
    <row r="508" spans="2:34" ht="15.75" customHeight="1" x14ac:dyDescent="0.2">
      <c r="B508" s="55" t="s">
        <v>148</v>
      </c>
      <c r="C508" s="411" t="s">
        <v>149</v>
      </c>
      <c r="D508" s="412"/>
      <c r="E508" s="56" t="s">
        <v>52</v>
      </c>
      <c r="F508" s="58">
        <f t="shared" si="191"/>
        <v>0</v>
      </c>
      <c r="G508" s="183"/>
      <c r="H508" s="58">
        <f t="shared" si="192"/>
        <v>0</v>
      </c>
      <c r="I508" s="109"/>
      <c r="J508" s="109"/>
      <c r="K508" s="109"/>
      <c r="L508" s="184"/>
      <c r="M508" s="132"/>
      <c r="N508" s="55" t="s">
        <v>148</v>
      </c>
      <c r="O508" s="411" t="s">
        <v>149</v>
      </c>
      <c r="P508" s="412"/>
      <c r="Q508" s="56" t="s">
        <v>52</v>
      </c>
      <c r="R508" s="58">
        <f t="shared" si="193"/>
        <v>0</v>
      </c>
      <c r="S508" s="183"/>
      <c r="T508" s="58">
        <f t="shared" si="194"/>
        <v>0</v>
      </c>
      <c r="U508" s="109"/>
      <c r="V508" s="109"/>
      <c r="W508" s="109"/>
      <c r="X508" s="184"/>
      <c r="Y508" s="188"/>
      <c r="Z508" s="169"/>
      <c r="AA508" s="111"/>
      <c r="AB508" s="111"/>
      <c r="AC508" s="111"/>
      <c r="AD508" s="111"/>
      <c r="AE508" s="119"/>
    </row>
    <row r="509" spans="2:34" ht="30.75" customHeight="1" x14ac:dyDescent="0.2">
      <c r="B509" s="55" t="s">
        <v>150</v>
      </c>
      <c r="C509" s="411" t="s">
        <v>151</v>
      </c>
      <c r="D509" s="412"/>
      <c r="E509" s="88" t="s">
        <v>52</v>
      </c>
      <c r="F509" s="58">
        <f t="shared" si="191"/>
        <v>0</v>
      </c>
      <c r="G509" s="183"/>
      <c r="H509" s="58">
        <f t="shared" si="192"/>
        <v>0</v>
      </c>
      <c r="I509" s="109"/>
      <c r="J509" s="109"/>
      <c r="K509" s="109"/>
      <c r="L509" s="184"/>
      <c r="M509" s="189"/>
      <c r="N509" s="55" t="s">
        <v>150</v>
      </c>
      <c r="O509" s="411" t="s">
        <v>151</v>
      </c>
      <c r="P509" s="412"/>
      <c r="Q509" s="88" t="s">
        <v>52</v>
      </c>
      <c r="R509" s="58">
        <f t="shared" si="193"/>
        <v>0</v>
      </c>
      <c r="S509" s="183"/>
      <c r="T509" s="58">
        <f t="shared" si="194"/>
        <v>0</v>
      </c>
      <c r="U509" s="109"/>
      <c r="V509" s="109"/>
      <c r="W509" s="109"/>
      <c r="X509" s="184"/>
      <c r="Y509" s="188"/>
      <c r="Z509" s="111"/>
      <c r="AA509" s="185"/>
      <c r="AB509" s="185"/>
      <c r="AC509" s="185"/>
      <c r="AD509" s="185"/>
      <c r="AE509" s="119"/>
    </row>
    <row r="510" spans="2:34" ht="34.5" customHeight="1" x14ac:dyDescent="0.2">
      <c r="B510" s="55" t="s">
        <v>152</v>
      </c>
      <c r="C510" s="411" t="s">
        <v>153</v>
      </c>
      <c r="D510" s="420"/>
      <c r="E510" s="56" t="s">
        <v>52</v>
      </c>
      <c r="F510" s="89">
        <f t="shared" ref="F510:L510" si="195">F511+F512+F513+F514</f>
        <v>0</v>
      </c>
      <c r="G510" s="89">
        <f t="shared" si="195"/>
        <v>0</v>
      </c>
      <c r="H510" s="89">
        <f t="shared" si="195"/>
        <v>0</v>
      </c>
      <c r="I510" s="89">
        <f t="shared" si="195"/>
        <v>0</v>
      </c>
      <c r="J510" s="89">
        <f t="shared" si="195"/>
        <v>0</v>
      </c>
      <c r="K510" s="89">
        <f t="shared" si="195"/>
        <v>0</v>
      </c>
      <c r="L510" s="89">
        <f t="shared" si="195"/>
        <v>0</v>
      </c>
      <c r="M510" s="132"/>
      <c r="N510" s="55" t="s">
        <v>152</v>
      </c>
      <c r="O510" s="411" t="s">
        <v>153</v>
      </c>
      <c r="P510" s="420"/>
      <c r="Q510" s="56" t="s">
        <v>52</v>
      </c>
      <c r="R510" s="89">
        <f t="shared" ref="R510:X510" si="196">R511+R512+R513+R514</f>
        <v>0</v>
      </c>
      <c r="S510" s="89">
        <f t="shared" si="196"/>
        <v>0</v>
      </c>
      <c r="T510" s="89">
        <f t="shared" si="196"/>
        <v>0</v>
      </c>
      <c r="U510" s="89">
        <f t="shared" si="196"/>
        <v>0</v>
      </c>
      <c r="V510" s="89">
        <f t="shared" si="196"/>
        <v>0</v>
      </c>
      <c r="W510" s="89">
        <f t="shared" si="196"/>
        <v>0</v>
      </c>
      <c r="X510" s="89">
        <f t="shared" si="196"/>
        <v>0</v>
      </c>
      <c r="Y510" s="188"/>
      <c r="Z510" s="185"/>
      <c r="AA510" s="190"/>
      <c r="AB510" s="191"/>
      <c r="AC510" s="191"/>
      <c r="AD510" s="191"/>
      <c r="AE510" s="119"/>
    </row>
    <row r="511" spans="2:34" ht="36.75" customHeight="1" x14ac:dyDescent="0.2">
      <c r="B511" s="192" t="s">
        <v>154</v>
      </c>
      <c r="C511" s="409" t="s">
        <v>241</v>
      </c>
      <c r="D511" s="410"/>
      <c r="E511" s="103" t="s">
        <v>52</v>
      </c>
      <c r="F511" s="193"/>
      <c r="G511" s="104"/>
      <c r="H511" s="194">
        <f>I511+J511+K511+L511</f>
        <v>0</v>
      </c>
      <c r="I511" s="153"/>
      <c r="J511" s="195"/>
      <c r="K511" s="196">
        <f>F511</f>
        <v>0</v>
      </c>
      <c r="L511" s="106"/>
      <c r="M511" s="132"/>
      <c r="N511" s="192" t="s">
        <v>154</v>
      </c>
      <c r="O511" s="409" t="s">
        <v>241</v>
      </c>
      <c r="P511" s="410"/>
      <c r="Q511" s="103" t="s">
        <v>52</v>
      </c>
      <c r="R511" s="193"/>
      <c r="S511" s="104"/>
      <c r="T511" s="194">
        <f>U511+V511+W511+X511</f>
        <v>0</v>
      </c>
      <c r="U511" s="153"/>
      <c r="V511" s="195"/>
      <c r="W511" s="196">
        <f>R511</f>
        <v>0</v>
      </c>
      <c r="X511" s="106"/>
      <c r="Y511" s="188"/>
      <c r="Z511" s="197"/>
      <c r="AA511" s="198"/>
      <c r="AB511" s="191"/>
      <c r="AC511" s="191"/>
      <c r="AD511" s="191"/>
      <c r="AE511" s="119"/>
    </row>
    <row r="512" spans="2:34" ht="42" customHeight="1" x14ac:dyDescent="0.2">
      <c r="B512" s="192" t="s">
        <v>155</v>
      </c>
      <c r="C512" s="409" t="s">
        <v>156</v>
      </c>
      <c r="D512" s="410"/>
      <c r="E512" s="103" t="s">
        <v>52</v>
      </c>
      <c r="F512" s="65">
        <f>H512-G512</f>
        <v>0</v>
      </c>
      <c r="G512" s="104"/>
      <c r="H512" s="194">
        <f>I512+J512+K512+L512</f>
        <v>0</v>
      </c>
      <c r="I512" s="153"/>
      <c r="J512" s="195"/>
      <c r="K512" s="153"/>
      <c r="L512" s="106"/>
      <c r="M512" s="132"/>
      <c r="N512" s="192" t="s">
        <v>155</v>
      </c>
      <c r="O512" s="409" t="s">
        <v>156</v>
      </c>
      <c r="P512" s="410"/>
      <c r="Q512" s="103" t="s">
        <v>52</v>
      </c>
      <c r="R512" s="65">
        <f>T512-S512</f>
        <v>0</v>
      </c>
      <c r="S512" s="104"/>
      <c r="T512" s="194">
        <f>U512+V512+W512+X512</f>
        <v>0</v>
      </c>
      <c r="U512" s="153"/>
      <c r="V512" s="195"/>
      <c r="W512" s="153"/>
      <c r="X512" s="106"/>
      <c r="Y512" s="188"/>
      <c r="Z512" s="197"/>
      <c r="AA512" s="199"/>
      <c r="AB512" s="191"/>
      <c r="AC512" s="191"/>
      <c r="AD512" s="191"/>
      <c r="AE512" s="119"/>
    </row>
    <row r="513" spans="2:34" ht="42" customHeight="1" x14ac:dyDescent="0.2">
      <c r="B513" s="192" t="s">
        <v>157</v>
      </c>
      <c r="C513" s="409" t="s">
        <v>156</v>
      </c>
      <c r="D513" s="410"/>
      <c r="E513" s="103"/>
      <c r="F513" s="65"/>
      <c r="G513" s="104"/>
      <c r="H513" s="194"/>
      <c r="I513" s="153"/>
      <c r="J513" s="195"/>
      <c r="K513" s="153"/>
      <c r="L513" s="106"/>
      <c r="M513" s="132"/>
      <c r="N513" s="192" t="s">
        <v>157</v>
      </c>
      <c r="O513" s="409" t="s">
        <v>156</v>
      </c>
      <c r="P513" s="410"/>
      <c r="Q513" s="103"/>
      <c r="R513" s="65"/>
      <c r="S513" s="104"/>
      <c r="T513" s="194"/>
      <c r="U513" s="153"/>
      <c r="V513" s="195"/>
      <c r="W513" s="153"/>
      <c r="X513" s="106"/>
      <c r="Y513" s="188"/>
      <c r="Z513" s="197"/>
      <c r="AA513" s="199"/>
      <c r="AB513" s="191"/>
      <c r="AC513" s="191"/>
      <c r="AD513" s="191"/>
      <c r="AE513" s="119"/>
    </row>
    <row r="514" spans="2:34" ht="16.5" customHeight="1" x14ac:dyDescent="0.2">
      <c r="B514" s="192" t="s">
        <v>158</v>
      </c>
      <c r="C514" s="409" t="s">
        <v>156</v>
      </c>
      <c r="D514" s="410"/>
      <c r="E514" s="103" t="s">
        <v>52</v>
      </c>
      <c r="F514" s="65">
        <f>H514-G514</f>
        <v>0</v>
      </c>
      <c r="G514" s="104"/>
      <c r="H514" s="194">
        <f>I514+J514+K514+L514</f>
        <v>0</v>
      </c>
      <c r="I514" s="153"/>
      <c r="J514" s="195"/>
      <c r="K514" s="153"/>
      <c r="L514" s="106"/>
      <c r="M514" s="132"/>
      <c r="N514" s="192" t="s">
        <v>158</v>
      </c>
      <c r="O514" s="409" t="s">
        <v>156</v>
      </c>
      <c r="P514" s="410"/>
      <c r="Q514" s="103" t="s">
        <v>52</v>
      </c>
      <c r="R514" s="65">
        <f>T514-S514</f>
        <v>0</v>
      </c>
      <c r="S514" s="104"/>
      <c r="T514" s="194">
        <f>U514+V514+W514+X514</f>
        <v>0</v>
      </c>
      <c r="U514" s="153"/>
      <c r="V514" s="195"/>
      <c r="W514" s="153"/>
      <c r="X514" s="106"/>
      <c r="Y514" s="188"/>
      <c r="Z514" s="200"/>
      <c r="AA514" s="199"/>
      <c r="AB514" s="191"/>
      <c r="AC514" s="191"/>
      <c r="AD514" s="191"/>
      <c r="AE514" s="119"/>
    </row>
    <row r="515" spans="2:34" ht="35.25" customHeight="1" x14ac:dyDescent="0.2">
      <c r="B515" s="55" t="s">
        <v>159</v>
      </c>
      <c r="C515" s="411" t="s">
        <v>160</v>
      </c>
      <c r="D515" s="412"/>
      <c r="E515" s="56" t="s">
        <v>52</v>
      </c>
      <c r="F515" s="58">
        <f>H515-G515</f>
        <v>0</v>
      </c>
      <c r="G515" s="183"/>
      <c r="H515" s="58">
        <f>I515+J515+K515+L515</f>
        <v>0</v>
      </c>
      <c r="I515" s="109"/>
      <c r="J515" s="201"/>
      <c r="K515" s="109"/>
      <c r="L515" s="202"/>
      <c r="M515" s="132"/>
      <c r="N515" s="55" t="s">
        <v>159</v>
      </c>
      <c r="O515" s="411" t="s">
        <v>160</v>
      </c>
      <c r="P515" s="412"/>
      <c r="Q515" s="56" t="s">
        <v>52</v>
      </c>
      <c r="R515" s="58">
        <f>T515-S515</f>
        <v>0</v>
      </c>
      <c r="S515" s="183"/>
      <c r="T515" s="58">
        <f>U515+V515+W515+X515</f>
        <v>0</v>
      </c>
      <c r="U515" s="109"/>
      <c r="V515" s="201"/>
      <c r="W515" s="109"/>
      <c r="X515" s="202"/>
      <c r="Y515" s="188"/>
      <c r="Z515" s="200"/>
      <c r="AA515" s="199"/>
      <c r="AB515" s="191"/>
      <c r="AC515" s="191"/>
      <c r="AD515" s="191"/>
      <c r="AE515" s="119"/>
    </row>
    <row r="516" spans="2:34" s="209" customFormat="1" ht="35.25" customHeight="1" x14ac:dyDescent="0.3">
      <c r="B516" s="203" t="s">
        <v>161</v>
      </c>
      <c r="C516" s="416" t="s">
        <v>162</v>
      </c>
      <c r="D516" s="417"/>
      <c r="E516" s="56" t="s">
        <v>52</v>
      </c>
      <c r="F516" s="58">
        <f>H516-G516</f>
        <v>0</v>
      </c>
      <c r="G516" s="204"/>
      <c r="H516" s="58">
        <f>I516+J516+K516+L516</f>
        <v>0</v>
      </c>
      <c r="I516" s="204"/>
      <c r="J516" s="205"/>
      <c r="K516" s="206"/>
      <c r="L516" s="207"/>
      <c r="M516" s="132"/>
      <c r="N516" s="203" t="s">
        <v>161</v>
      </c>
      <c r="O516" s="416" t="s">
        <v>162</v>
      </c>
      <c r="P516" s="417"/>
      <c r="Q516" s="56" t="s">
        <v>52</v>
      </c>
      <c r="R516" s="58">
        <f>T516-S516</f>
        <v>0</v>
      </c>
      <c r="S516" s="204"/>
      <c r="T516" s="58">
        <f>U516+V516+W516+X516</f>
        <v>0</v>
      </c>
      <c r="U516" s="204"/>
      <c r="V516" s="205"/>
      <c r="W516" s="206"/>
      <c r="X516" s="207"/>
      <c r="Y516" s="208"/>
      <c r="Z516" s="200"/>
      <c r="AA516" s="191"/>
      <c r="AB516" s="191"/>
      <c r="AC516" s="191"/>
      <c r="AD516" s="191"/>
      <c r="AE516" s="111"/>
      <c r="AF516" s="36"/>
      <c r="AG516" s="36"/>
      <c r="AH516" s="36"/>
    </row>
    <row r="517" spans="2:34" s="209" customFormat="1" ht="35.25" customHeight="1" x14ac:dyDescent="0.2">
      <c r="B517" s="210" t="s">
        <v>163</v>
      </c>
      <c r="C517" s="418" t="s">
        <v>164</v>
      </c>
      <c r="D517" s="211" t="s">
        <v>165</v>
      </c>
      <c r="E517" s="212" t="s">
        <v>52</v>
      </c>
      <c r="F517" s="213">
        <f>H517-G517</f>
        <v>0</v>
      </c>
      <c r="G517" s="213"/>
      <c r="H517" s="214">
        <f>H473-H488</f>
        <v>0</v>
      </c>
      <c r="I517" s="213"/>
      <c r="J517" s="213"/>
      <c r="K517" s="214"/>
      <c r="L517" s="215"/>
      <c r="M517" s="132"/>
      <c r="N517" s="210" t="s">
        <v>163</v>
      </c>
      <c r="O517" s="418" t="s">
        <v>164</v>
      </c>
      <c r="P517" s="211" t="s">
        <v>165</v>
      </c>
      <c r="Q517" s="212" t="s">
        <v>52</v>
      </c>
      <c r="R517" s="213">
        <f>T517-S517</f>
        <v>0</v>
      </c>
      <c r="S517" s="213"/>
      <c r="T517" s="214">
        <f>T473-T488</f>
        <v>0</v>
      </c>
      <c r="U517" s="213"/>
      <c r="V517" s="213"/>
      <c r="W517" s="214"/>
      <c r="X517" s="215"/>
      <c r="Y517" s="208"/>
      <c r="Z517" s="197"/>
      <c r="AA517" s="191"/>
      <c r="AB517" s="191"/>
      <c r="AC517" s="191"/>
      <c r="AD517" s="191"/>
      <c r="AE517" s="111"/>
      <c r="AF517" s="36"/>
      <c r="AG517" s="36"/>
      <c r="AH517" s="36"/>
    </row>
    <row r="518" spans="2:34" s="209" customFormat="1" ht="35.25" customHeight="1" x14ac:dyDescent="0.2">
      <c r="B518" s="210" t="s">
        <v>166</v>
      </c>
      <c r="C518" s="419"/>
      <c r="D518" s="211" t="s">
        <v>167</v>
      </c>
      <c r="E518" s="212" t="s">
        <v>168</v>
      </c>
      <c r="F518" s="213" t="e">
        <f>H518-G518</f>
        <v>#DIV/0!</v>
      </c>
      <c r="G518" s="216"/>
      <c r="H518" s="216" t="e">
        <f>H517/H473*100</f>
        <v>#DIV/0!</v>
      </c>
      <c r="I518" s="216"/>
      <c r="J518" s="216"/>
      <c r="K518" s="216"/>
      <c r="L518" s="217"/>
      <c r="M518" s="132"/>
      <c r="N518" s="210" t="s">
        <v>166</v>
      </c>
      <c r="O518" s="419"/>
      <c r="P518" s="211" t="s">
        <v>167</v>
      </c>
      <c r="Q518" s="212" t="s">
        <v>168</v>
      </c>
      <c r="R518" s="213" t="e">
        <f>T518-S518</f>
        <v>#DIV/0!</v>
      </c>
      <c r="S518" s="216"/>
      <c r="T518" s="216" t="e">
        <f>T517/T473*100</f>
        <v>#DIV/0!</v>
      </c>
      <c r="U518" s="216"/>
      <c r="V518" s="216"/>
      <c r="W518" s="216"/>
      <c r="X518" s="217"/>
      <c r="Y518" s="208"/>
      <c r="Z518" s="218"/>
      <c r="AA518" s="219"/>
      <c r="AB518" s="219"/>
      <c r="AC518" s="219"/>
      <c r="AD518" s="219"/>
      <c r="AE518" s="220"/>
      <c r="AF518" s="221"/>
      <c r="AG518" s="221"/>
      <c r="AH518" s="221"/>
    </row>
    <row r="519" spans="2:34" s="209" customFormat="1" ht="35.25" customHeight="1" thickBot="1" x14ac:dyDescent="0.25">
      <c r="B519" s="222" t="s">
        <v>169</v>
      </c>
      <c r="C519" s="426" t="s">
        <v>170</v>
      </c>
      <c r="D519" s="427"/>
      <c r="E519" s="223" t="s">
        <v>52</v>
      </c>
      <c r="F519" s="224">
        <f>F488</f>
        <v>0</v>
      </c>
      <c r="G519" s="225"/>
      <c r="H519" s="226">
        <f>F519</f>
        <v>0</v>
      </c>
      <c r="I519" s="225"/>
      <c r="J519" s="225"/>
      <c r="K519" s="224">
        <f>K488</f>
        <v>0</v>
      </c>
      <c r="L519" s="227">
        <f>L488</f>
        <v>0</v>
      </c>
      <c r="M519" s="132"/>
      <c r="N519" s="222" t="s">
        <v>169</v>
      </c>
      <c r="O519" s="426" t="s">
        <v>170</v>
      </c>
      <c r="P519" s="427"/>
      <c r="Q519" s="223" t="s">
        <v>52</v>
      </c>
      <c r="R519" s="224">
        <f>R488</f>
        <v>0</v>
      </c>
      <c r="S519" s="225"/>
      <c r="T519" s="226">
        <f>R519</f>
        <v>0</v>
      </c>
      <c r="U519" s="225"/>
      <c r="V519" s="225"/>
      <c r="W519" s="224">
        <f>W488</f>
        <v>0</v>
      </c>
      <c r="X519" s="227">
        <f>X488</f>
        <v>0</v>
      </c>
      <c r="Y519" s="208"/>
      <c r="Z519" s="218"/>
      <c r="AA519" s="219"/>
      <c r="AB519" s="219"/>
      <c r="AC519" s="219"/>
      <c r="AD519" s="219"/>
      <c r="AE519" s="220"/>
      <c r="AF519" s="221"/>
      <c r="AG519" s="221"/>
      <c r="AH519" s="221"/>
    </row>
    <row r="520" spans="2:34" ht="27" thickBot="1" x14ac:dyDescent="0.45">
      <c r="B520" s="423" t="s">
        <v>171</v>
      </c>
      <c r="C520" s="424"/>
      <c r="D520" s="424"/>
      <c r="E520" s="424"/>
      <c r="F520" s="424"/>
      <c r="G520" s="425"/>
      <c r="H520" s="228"/>
      <c r="I520" s="228"/>
      <c r="J520" s="228"/>
      <c r="K520" s="228"/>
      <c r="L520" s="229"/>
      <c r="N520" s="423" t="s">
        <v>171</v>
      </c>
      <c r="O520" s="424"/>
      <c r="P520" s="424"/>
      <c r="Q520" s="424"/>
      <c r="R520" s="424"/>
      <c r="S520" s="425"/>
      <c r="T520" s="228"/>
      <c r="U520" s="228"/>
      <c r="V520" s="228"/>
      <c r="W520" s="228"/>
      <c r="X520" s="229"/>
      <c r="Y520" s="188"/>
      <c r="Z520" s="218"/>
      <c r="AA520" s="219"/>
      <c r="AB520" s="219"/>
      <c r="AC520" s="219"/>
      <c r="AD520" s="219"/>
      <c r="AE520" s="220"/>
      <c r="AF520" s="209"/>
      <c r="AG520" s="209"/>
      <c r="AH520" s="209"/>
    </row>
    <row r="521" spans="2:34" ht="32.25" customHeight="1" thickBot="1" x14ac:dyDescent="0.3">
      <c r="B521" s="230" t="s">
        <v>172</v>
      </c>
      <c r="C521" s="430" t="s">
        <v>173</v>
      </c>
      <c r="D521" s="431"/>
      <c r="E521" s="231" t="s">
        <v>174</v>
      </c>
      <c r="F521" s="232" t="s">
        <v>175</v>
      </c>
      <c r="G521" s="233" t="s">
        <v>176</v>
      </c>
      <c r="H521" s="119"/>
      <c r="I521" s="119"/>
      <c r="J521" s="119"/>
      <c r="K521" s="119"/>
      <c r="L521" s="234"/>
      <c r="N521" s="230" t="s">
        <v>172</v>
      </c>
      <c r="O521" s="430" t="s">
        <v>173</v>
      </c>
      <c r="P521" s="431"/>
      <c r="Q521" s="231" t="s">
        <v>174</v>
      </c>
      <c r="R521" s="232" t="s">
        <v>175</v>
      </c>
      <c r="S521" s="233" t="s">
        <v>176</v>
      </c>
      <c r="T521" s="119"/>
      <c r="U521" s="119"/>
      <c r="V521" s="119"/>
      <c r="W521" s="119"/>
      <c r="X521" s="234"/>
      <c r="Y521" s="188"/>
      <c r="Z521" s="218"/>
      <c r="AA521" s="219"/>
      <c r="AB521" s="219"/>
      <c r="AC521" s="219"/>
      <c r="AD521" s="219"/>
      <c r="AE521" s="220"/>
      <c r="AF521" s="209"/>
      <c r="AG521" s="209"/>
      <c r="AH521" s="209"/>
    </row>
    <row r="522" spans="2:34" ht="36" customHeight="1" x14ac:dyDescent="0.25">
      <c r="B522" s="235">
        <v>1</v>
      </c>
      <c r="C522" s="432" t="s">
        <v>177</v>
      </c>
      <c r="D522" s="433"/>
      <c r="E522" s="236" t="s">
        <v>178</v>
      </c>
      <c r="F522" s="237"/>
      <c r="G522" s="238"/>
      <c r="L522" s="239"/>
      <c r="N522" s="235">
        <v>1</v>
      </c>
      <c r="O522" s="432" t="s">
        <v>177</v>
      </c>
      <c r="P522" s="433"/>
      <c r="Q522" s="236" t="s">
        <v>178</v>
      </c>
      <c r="R522" s="237"/>
      <c r="S522" s="238"/>
      <c r="X522" s="239"/>
      <c r="Y522" s="240"/>
      <c r="Z522" s="197"/>
      <c r="AA522" s="191"/>
      <c r="AB522" s="191"/>
      <c r="AC522" s="191"/>
      <c r="AD522" s="191"/>
      <c r="AE522" s="111"/>
    </row>
    <row r="523" spans="2:34" ht="33.75" customHeight="1" x14ac:dyDescent="0.25">
      <c r="B523" s="241">
        <v>2</v>
      </c>
      <c r="C523" s="391" t="s">
        <v>179</v>
      </c>
      <c r="D523" s="434"/>
      <c r="E523" s="242"/>
      <c r="F523" s="243"/>
      <c r="G523" s="244"/>
      <c r="L523" s="245"/>
      <c r="N523" s="241">
        <v>2</v>
      </c>
      <c r="O523" s="391" t="s">
        <v>179</v>
      </c>
      <c r="P523" s="434"/>
      <c r="Q523" s="242"/>
      <c r="R523" s="243"/>
      <c r="S523" s="244"/>
      <c r="X523" s="245"/>
      <c r="Y523" s="246"/>
      <c r="Z523" s="197"/>
      <c r="AA523" s="247"/>
      <c r="AB523" s="247"/>
      <c r="AC523" s="247"/>
      <c r="AD523" s="247"/>
      <c r="AE523" s="111"/>
    </row>
    <row r="524" spans="2:34" ht="34.5" customHeight="1" x14ac:dyDescent="0.25">
      <c r="B524" s="241">
        <v>3</v>
      </c>
      <c r="C524" s="421" t="s">
        <v>180</v>
      </c>
      <c r="D524" s="422"/>
      <c r="E524" s="248" t="s">
        <v>181</v>
      </c>
      <c r="F524" s="249"/>
      <c r="G524" s="250"/>
      <c r="L524" s="251"/>
      <c r="N524" s="241">
        <v>3</v>
      </c>
      <c r="O524" s="421" t="s">
        <v>180</v>
      </c>
      <c r="P524" s="422"/>
      <c r="Q524" s="248" t="s">
        <v>181</v>
      </c>
      <c r="R524" s="249"/>
      <c r="S524" s="250"/>
      <c r="X524" s="251"/>
      <c r="Y524" s="252"/>
      <c r="Z524" s="253"/>
      <c r="AA524" s="239"/>
      <c r="AB524" s="239"/>
      <c r="AC524" s="239"/>
      <c r="AD524" s="111"/>
      <c r="AE524" s="111"/>
    </row>
    <row r="525" spans="2:34" ht="36" customHeight="1" x14ac:dyDescent="0.25">
      <c r="B525" s="241">
        <v>4</v>
      </c>
      <c r="C525" s="391" t="s">
        <v>182</v>
      </c>
      <c r="D525" s="392"/>
      <c r="E525" s="242" t="s">
        <v>181</v>
      </c>
      <c r="F525" s="254" t="s">
        <v>183</v>
      </c>
      <c r="G525" s="255">
        <f>G522*G523*G524</f>
        <v>0</v>
      </c>
      <c r="L525" s="229"/>
      <c r="N525" s="241">
        <v>4</v>
      </c>
      <c r="O525" s="391" t="s">
        <v>182</v>
      </c>
      <c r="P525" s="392"/>
      <c r="Q525" s="242" t="s">
        <v>181</v>
      </c>
      <c r="R525" s="254" t="s">
        <v>183</v>
      </c>
      <c r="S525" s="255">
        <f>S522*S523*S524</f>
        <v>0</v>
      </c>
      <c r="X525" s="229"/>
      <c r="Y525" s="256"/>
      <c r="Z525" s="239"/>
      <c r="AA525" s="257"/>
      <c r="AB525" s="258"/>
      <c r="AC525" s="259"/>
      <c r="AD525" s="119"/>
      <c r="AE525" s="119"/>
    </row>
    <row r="526" spans="2:34" ht="33.75" customHeight="1" x14ac:dyDescent="0.25">
      <c r="B526" s="241">
        <v>5</v>
      </c>
      <c r="C526" s="391" t="s">
        <v>184</v>
      </c>
      <c r="D526" s="392"/>
      <c r="E526" s="242" t="s">
        <v>185</v>
      </c>
      <c r="F526" s="243"/>
      <c r="G526" s="260"/>
      <c r="L526" s="251"/>
      <c r="N526" s="241">
        <v>5</v>
      </c>
      <c r="O526" s="391" t="s">
        <v>184</v>
      </c>
      <c r="P526" s="392"/>
      <c r="Q526" s="242" t="s">
        <v>185</v>
      </c>
      <c r="R526" s="243"/>
      <c r="S526" s="260"/>
      <c r="X526" s="251"/>
      <c r="Y526" s="256"/>
      <c r="Z526" s="246"/>
      <c r="AA526" s="261"/>
      <c r="AB526" s="262"/>
      <c r="AC526" s="263"/>
      <c r="AD526" s="119"/>
      <c r="AE526" s="119"/>
    </row>
    <row r="527" spans="2:34" ht="36" customHeight="1" x14ac:dyDescent="0.25">
      <c r="B527" s="241">
        <v>6</v>
      </c>
      <c r="C527" s="391" t="s">
        <v>186</v>
      </c>
      <c r="D527" s="392"/>
      <c r="E527" s="242" t="s">
        <v>187</v>
      </c>
      <c r="F527" s="243"/>
      <c r="G527" s="264">
        <v>5.0999999999999997E-2</v>
      </c>
      <c r="L527" s="265"/>
      <c r="N527" s="241">
        <v>6</v>
      </c>
      <c r="O527" s="391" t="s">
        <v>186</v>
      </c>
      <c r="P527" s="392"/>
      <c r="Q527" s="242" t="s">
        <v>187</v>
      </c>
      <c r="R527" s="243"/>
      <c r="S527" s="264">
        <v>5.0999999999999997E-2</v>
      </c>
      <c r="X527" s="265"/>
      <c r="Y527" s="266"/>
      <c r="Z527" s="252"/>
      <c r="AA527" s="261"/>
      <c r="AB527" s="262"/>
      <c r="AC527" s="263"/>
      <c r="AD527" s="119"/>
      <c r="AE527" s="119"/>
    </row>
    <row r="528" spans="2:34" ht="30.75" customHeight="1" x14ac:dyDescent="0.25">
      <c r="B528" s="241">
        <v>7</v>
      </c>
      <c r="C528" s="391" t="s">
        <v>188</v>
      </c>
      <c r="D528" s="392"/>
      <c r="E528" s="242" t="s">
        <v>112</v>
      </c>
      <c r="F528" s="254" t="s">
        <v>189</v>
      </c>
      <c r="G528" s="267">
        <f>G526*G527</f>
        <v>0</v>
      </c>
      <c r="L528" s="266"/>
      <c r="N528" s="241">
        <v>7</v>
      </c>
      <c r="O528" s="391" t="s">
        <v>188</v>
      </c>
      <c r="P528" s="392"/>
      <c r="Q528" s="242" t="s">
        <v>112</v>
      </c>
      <c r="R528" s="254" t="s">
        <v>189</v>
      </c>
      <c r="S528" s="267">
        <f>S526*S527</f>
        <v>0</v>
      </c>
      <c r="X528" s="266"/>
      <c r="Y528" s="266"/>
      <c r="Z528" s="239"/>
      <c r="AA528" s="261"/>
      <c r="AB528" s="262"/>
      <c r="AC528" s="263"/>
      <c r="AD528" s="119"/>
      <c r="AE528" s="119"/>
    </row>
    <row r="529" spans="2:33" ht="15.75" customHeight="1" x14ac:dyDescent="0.25">
      <c r="B529" s="241">
        <v>8</v>
      </c>
      <c r="C529" s="391" t="s">
        <v>190</v>
      </c>
      <c r="D529" s="392"/>
      <c r="E529" s="242" t="s">
        <v>112</v>
      </c>
      <c r="F529" s="254" t="s">
        <v>191</v>
      </c>
      <c r="G529" s="268">
        <f>G525+G528</f>
        <v>0</v>
      </c>
      <c r="L529" s="269"/>
      <c r="N529" s="241">
        <v>8</v>
      </c>
      <c r="O529" s="391" t="s">
        <v>190</v>
      </c>
      <c r="P529" s="392"/>
      <c r="Q529" s="242" t="s">
        <v>112</v>
      </c>
      <c r="R529" s="254" t="s">
        <v>191</v>
      </c>
      <c r="S529" s="268">
        <f>S525+S528</f>
        <v>0</v>
      </c>
      <c r="X529" s="269"/>
      <c r="Y529" s="269"/>
      <c r="Z529" s="239"/>
      <c r="AA529" s="265"/>
      <c r="AB529" s="270"/>
      <c r="AC529" s="271"/>
      <c r="AD529" s="271"/>
      <c r="AE529" s="266"/>
    </row>
    <row r="530" spans="2:33" ht="18" customHeight="1" x14ac:dyDescent="0.25">
      <c r="B530" s="241">
        <v>9</v>
      </c>
      <c r="C530" s="391" t="s">
        <v>192</v>
      </c>
      <c r="D530" s="392"/>
      <c r="E530" s="242" t="s">
        <v>112</v>
      </c>
      <c r="F530" s="254" t="s">
        <v>193</v>
      </c>
      <c r="G530" s="268">
        <f>G529*0.18</f>
        <v>0</v>
      </c>
      <c r="L530" s="269"/>
      <c r="N530" s="241">
        <v>9</v>
      </c>
      <c r="O530" s="391" t="s">
        <v>192</v>
      </c>
      <c r="P530" s="392"/>
      <c r="Q530" s="242" t="s">
        <v>112</v>
      </c>
      <c r="R530" s="254" t="s">
        <v>193</v>
      </c>
      <c r="S530" s="268">
        <f>S529*0.18</f>
        <v>0</v>
      </c>
      <c r="X530" s="269"/>
      <c r="Y530" s="269"/>
      <c r="Z530" s="265"/>
      <c r="AA530" s="266"/>
      <c r="AB530" s="272"/>
      <c r="AC530" s="272"/>
      <c r="AD530" s="272"/>
      <c r="AE530" s="266"/>
    </row>
    <row r="531" spans="2:33" ht="18" customHeight="1" thickBot="1" x14ac:dyDescent="0.3">
      <c r="B531" s="273">
        <v>10</v>
      </c>
      <c r="C531" s="393" t="s">
        <v>194</v>
      </c>
      <c r="D531" s="394"/>
      <c r="E531" s="274" t="s">
        <v>112</v>
      </c>
      <c r="F531" s="275" t="s">
        <v>195</v>
      </c>
      <c r="G531" s="276">
        <f>G529+G530</f>
        <v>0</v>
      </c>
      <c r="L531" s="269"/>
      <c r="N531" s="273">
        <v>10</v>
      </c>
      <c r="O531" s="393" t="s">
        <v>194</v>
      </c>
      <c r="P531" s="394"/>
      <c r="Q531" s="274" t="s">
        <v>112</v>
      </c>
      <c r="R531" s="275" t="s">
        <v>195</v>
      </c>
      <c r="S531" s="276">
        <f>S529+S530</f>
        <v>0</v>
      </c>
      <c r="X531" s="269"/>
      <c r="Y531" s="269"/>
      <c r="Z531" s="266"/>
      <c r="AA531" s="266"/>
      <c r="AB531" s="277"/>
      <c r="AC531" s="277"/>
      <c r="AD531" s="277"/>
      <c r="AE531" s="272"/>
    </row>
    <row r="532" spans="2:33" ht="13.5" thickBot="1" x14ac:dyDescent="0.25">
      <c r="L532" s="36"/>
    </row>
    <row r="533" spans="2:33" ht="19.5" customHeight="1" thickBot="1" x14ac:dyDescent="0.35">
      <c r="B533" s="406" t="s">
        <v>223</v>
      </c>
      <c r="C533" s="407"/>
      <c r="D533" s="407"/>
      <c r="E533" s="407"/>
      <c r="F533" s="407"/>
      <c r="G533" s="407"/>
      <c r="H533" s="407"/>
      <c r="I533" s="407"/>
      <c r="J533" s="407"/>
      <c r="K533" s="407"/>
      <c r="L533" s="408"/>
      <c r="N533" s="406" t="s">
        <v>223</v>
      </c>
      <c r="O533" s="407"/>
      <c r="P533" s="407"/>
      <c r="Q533" s="407"/>
      <c r="R533" s="407"/>
      <c r="S533" s="407"/>
      <c r="T533" s="407"/>
      <c r="U533" s="407"/>
      <c r="V533" s="407"/>
      <c r="W533" s="407"/>
      <c r="X533" s="408"/>
      <c r="Z533" s="395" t="s">
        <v>224</v>
      </c>
      <c r="AA533" s="396"/>
      <c r="AB533" s="396"/>
      <c r="AC533" s="396"/>
      <c r="AD533" s="396"/>
      <c r="AE533" s="396"/>
      <c r="AF533" s="396"/>
      <c r="AG533"/>
    </row>
    <row r="534" spans="2:33" ht="19.5" customHeight="1" thickBot="1" x14ac:dyDescent="0.35">
      <c r="B534" s="397" t="s">
        <v>38</v>
      </c>
      <c r="C534" s="399" t="s">
        <v>39</v>
      </c>
      <c r="D534" s="400"/>
      <c r="E534" s="403" t="s">
        <v>40</v>
      </c>
      <c r="F534" s="381" t="s">
        <v>41</v>
      </c>
      <c r="G534" s="382"/>
      <c r="H534" s="382"/>
      <c r="I534" s="382"/>
      <c r="J534" s="382"/>
      <c r="K534" s="382"/>
      <c r="L534" s="383"/>
      <c r="M534" s="38"/>
      <c r="N534" s="397" t="s">
        <v>38</v>
      </c>
      <c r="O534" s="399" t="s">
        <v>39</v>
      </c>
      <c r="P534" s="400"/>
      <c r="Q534" s="403" t="s">
        <v>40</v>
      </c>
      <c r="R534" s="381" t="s">
        <v>41</v>
      </c>
      <c r="S534" s="382"/>
      <c r="T534" s="382"/>
      <c r="U534" s="382"/>
      <c r="V534" s="382"/>
      <c r="W534" s="382"/>
      <c r="X534" s="383"/>
      <c r="Y534" s="39"/>
      <c r="Z534" s="405" t="s">
        <v>42</v>
      </c>
      <c r="AA534" s="405"/>
      <c r="AB534" s="405"/>
      <c r="AC534" s="405"/>
      <c r="AD534" s="405"/>
      <c r="AE534" s="405"/>
      <c r="AF534" s="405"/>
      <c r="AG534"/>
    </row>
    <row r="535" spans="2:33" ht="48" customHeight="1" thickBot="1" x14ac:dyDescent="0.35">
      <c r="B535" s="398"/>
      <c r="C535" s="401"/>
      <c r="D535" s="402"/>
      <c r="E535" s="404"/>
      <c r="F535" s="40" t="s">
        <v>43</v>
      </c>
      <c r="G535" s="40" t="s">
        <v>44</v>
      </c>
      <c r="H535" s="41" t="s">
        <v>45</v>
      </c>
      <c r="I535" s="41" t="s">
        <v>46</v>
      </c>
      <c r="J535" s="41" t="s">
        <v>47</v>
      </c>
      <c r="K535" s="41" t="s">
        <v>48</v>
      </c>
      <c r="L535" s="42" t="s">
        <v>49</v>
      </c>
      <c r="M535" s="38"/>
      <c r="N535" s="398"/>
      <c r="O535" s="401"/>
      <c r="P535" s="402"/>
      <c r="Q535" s="404"/>
      <c r="R535" s="40" t="s">
        <v>43</v>
      </c>
      <c r="S535" s="40" t="s">
        <v>44</v>
      </c>
      <c r="T535" s="41" t="s">
        <v>45</v>
      </c>
      <c r="U535" s="41" t="s">
        <v>46</v>
      </c>
      <c r="V535" s="41" t="s">
        <v>47</v>
      </c>
      <c r="W535" s="41" t="s">
        <v>48</v>
      </c>
      <c r="X535" s="42" t="s">
        <v>49</v>
      </c>
      <c r="Y535" s="39"/>
      <c r="Z535" s="405" t="s">
        <v>225</v>
      </c>
      <c r="AA535" s="405"/>
      <c r="AB535" s="405"/>
      <c r="AC535" s="405"/>
      <c r="AD535" s="405"/>
      <c r="AE535" s="405"/>
      <c r="AF535" s="405"/>
      <c r="AG535"/>
    </row>
    <row r="536" spans="2:33" ht="19.5" customHeight="1" x14ac:dyDescent="0.3">
      <c r="B536" s="37">
        <v>1</v>
      </c>
      <c r="C536" s="379">
        <v>2</v>
      </c>
      <c r="D536" s="380"/>
      <c r="E536" s="43">
        <v>3</v>
      </c>
      <c r="F536" s="44">
        <v>4</v>
      </c>
      <c r="G536" s="44">
        <v>5</v>
      </c>
      <c r="H536" s="45">
        <v>6</v>
      </c>
      <c r="I536" s="45">
        <v>7</v>
      </c>
      <c r="J536" s="45">
        <v>8</v>
      </c>
      <c r="K536" s="45">
        <v>9</v>
      </c>
      <c r="L536" s="46">
        <v>10</v>
      </c>
      <c r="M536" s="38"/>
      <c r="N536" s="37">
        <v>1</v>
      </c>
      <c r="O536" s="379">
        <v>2</v>
      </c>
      <c r="P536" s="380"/>
      <c r="Q536" s="43">
        <v>3</v>
      </c>
      <c r="R536" s="44">
        <v>4</v>
      </c>
      <c r="S536" s="44">
        <v>5</v>
      </c>
      <c r="T536" s="45">
        <v>6</v>
      </c>
      <c r="U536" s="45">
        <v>7</v>
      </c>
      <c r="V536" s="45">
        <v>8</v>
      </c>
      <c r="W536" s="45">
        <v>9</v>
      </c>
      <c r="X536" s="46">
        <v>10</v>
      </c>
      <c r="Y536" s="39"/>
      <c r="Z536" s="47"/>
      <c r="AA536"/>
      <c r="AB536"/>
      <c r="AC536"/>
      <c r="AD536"/>
      <c r="AE536"/>
      <c r="AF536"/>
      <c r="AG536" s="48"/>
    </row>
    <row r="537" spans="2:33" ht="48.75" customHeight="1" x14ac:dyDescent="0.3">
      <c r="B537" s="49">
        <v>1</v>
      </c>
      <c r="C537" s="387" t="s">
        <v>51</v>
      </c>
      <c r="D537" s="388"/>
      <c r="E537" s="50" t="s">
        <v>52</v>
      </c>
      <c r="F537" s="51">
        <f>F538+F542+F545+F549</f>
        <v>0</v>
      </c>
      <c r="G537" s="51">
        <f>G538+G542+G545+G549</f>
        <v>0</v>
      </c>
      <c r="H537" s="52">
        <f>I537+J537+K537+L537</f>
        <v>0</v>
      </c>
      <c r="I537" s="51">
        <f>I538+I542+I545+I549</f>
        <v>0</v>
      </c>
      <c r="J537" s="51">
        <f>J538+J542+J545+J549</f>
        <v>0</v>
      </c>
      <c r="K537" s="51">
        <f>K538+K542+K545+K549</f>
        <v>0</v>
      </c>
      <c r="L537" s="53">
        <f>L538+L542+L545+L549</f>
        <v>0</v>
      </c>
      <c r="M537" s="38"/>
      <c r="N537" s="49">
        <v>1</v>
      </c>
      <c r="O537" s="387" t="s">
        <v>51</v>
      </c>
      <c r="P537" s="388"/>
      <c r="Q537" s="50" t="s">
        <v>52</v>
      </c>
      <c r="R537" s="51">
        <f>R538+R542+R545+R549</f>
        <v>0</v>
      </c>
      <c r="S537" s="51">
        <f>S538+S542+S545+S549</f>
        <v>0</v>
      </c>
      <c r="T537" s="52">
        <f>U537+V537+W537+X537</f>
        <v>0</v>
      </c>
      <c r="U537" s="51">
        <f>U538+U542+U545+U549</f>
        <v>0</v>
      </c>
      <c r="V537" s="51">
        <f>V538+V542+V545+V549</f>
        <v>0</v>
      </c>
      <c r="W537" s="51">
        <f>W538+W542+W545+W549</f>
        <v>0</v>
      </c>
      <c r="X537" s="53">
        <f>X538+X542+X545+X549</f>
        <v>0</v>
      </c>
      <c r="Y537" s="39"/>
      <c r="Z537" s="54" t="s">
        <v>53</v>
      </c>
      <c r="AA537"/>
      <c r="AB537"/>
      <c r="AC537"/>
      <c r="AD537"/>
      <c r="AF537" s="54" t="s">
        <v>226</v>
      </c>
      <c r="AG537"/>
    </row>
    <row r="538" spans="2:33" ht="46.5" customHeight="1" x14ac:dyDescent="0.3">
      <c r="B538" s="55" t="s">
        <v>55</v>
      </c>
      <c r="C538" s="385" t="s">
        <v>56</v>
      </c>
      <c r="D538" s="386"/>
      <c r="E538" s="56" t="s">
        <v>52</v>
      </c>
      <c r="F538" s="57">
        <f t="shared" ref="F538:L538" si="197">F539+F540+F541</f>
        <v>0</v>
      </c>
      <c r="G538" s="57">
        <f t="shared" si="197"/>
        <v>0</v>
      </c>
      <c r="H538" s="58">
        <f t="shared" si="197"/>
        <v>0</v>
      </c>
      <c r="I538" s="57">
        <f t="shared" si="197"/>
        <v>0</v>
      </c>
      <c r="J538" s="57">
        <f t="shared" si="197"/>
        <v>0</v>
      </c>
      <c r="K538" s="57">
        <f t="shared" si="197"/>
        <v>0</v>
      </c>
      <c r="L538" s="59">
        <f t="shared" si="197"/>
        <v>0</v>
      </c>
      <c r="M538" s="38"/>
      <c r="N538" s="55" t="s">
        <v>55</v>
      </c>
      <c r="O538" s="385" t="s">
        <v>56</v>
      </c>
      <c r="P538" s="386"/>
      <c r="Q538" s="56" t="s">
        <v>52</v>
      </c>
      <c r="R538" s="57">
        <f t="shared" ref="R538:X538" si="198">R539+R540+R541</f>
        <v>0</v>
      </c>
      <c r="S538" s="57">
        <f t="shared" si="198"/>
        <v>0</v>
      </c>
      <c r="T538" s="58">
        <f t="shared" si="198"/>
        <v>0</v>
      </c>
      <c r="U538" s="57">
        <f t="shared" si="198"/>
        <v>0</v>
      </c>
      <c r="V538" s="57">
        <f t="shared" si="198"/>
        <v>0</v>
      </c>
      <c r="W538" s="57">
        <f t="shared" si="198"/>
        <v>0</v>
      </c>
      <c r="X538" s="59">
        <f t="shared" si="198"/>
        <v>0</v>
      </c>
      <c r="Y538" s="39"/>
      <c r="Z538" s="47"/>
      <c r="AA538"/>
      <c r="AB538"/>
      <c r="AC538"/>
      <c r="AD538"/>
      <c r="AE538"/>
      <c r="AF538"/>
      <c r="AG538"/>
    </row>
    <row r="539" spans="2:33" ht="49.5" customHeight="1" x14ac:dyDescent="0.25">
      <c r="B539" s="60" t="s">
        <v>57</v>
      </c>
      <c r="C539" s="377" t="s">
        <v>239</v>
      </c>
      <c r="D539" s="384"/>
      <c r="E539" s="61" t="s">
        <v>52</v>
      </c>
      <c r="F539" s="62"/>
      <c r="G539" s="62"/>
      <c r="H539" s="63">
        <f>F539+G539</f>
        <v>0</v>
      </c>
      <c r="I539" s="64">
        <f>H539</f>
        <v>0</v>
      </c>
      <c r="J539" s="62"/>
      <c r="K539" s="65"/>
      <c r="L539" s="66"/>
      <c r="M539" s="38"/>
      <c r="N539" s="60" t="s">
        <v>57</v>
      </c>
      <c r="O539" s="377" t="s">
        <v>239</v>
      </c>
      <c r="P539" s="384"/>
      <c r="Q539" s="61" t="s">
        <v>52</v>
      </c>
      <c r="R539" s="62"/>
      <c r="S539" s="62"/>
      <c r="T539" s="63">
        <f>R539+S539</f>
        <v>0</v>
      </c>
      <c r="U539" s="64">
        <f>T539</f>
        <v>0</v>
      </c>
      <c r="V539" s="62"/>
      <c r="W539" s="65"/>
      <c r="X539" s="66"/>
      <c r="Y539" s="39"/>
      <c r="Z539" s="437" t="s">
        <v>58</v>
      </c>
      <c r="AA539" s="438"/>
      <c r="AB539" s="438"/>
      <c r="AC539" s="438"/>
      <c r="AD539" s="438"/>
      <c r="AE539" s="438"/>
      <c r="AF539" s="438"/>
      <c r="AG539" s="438"/>
    </row>
    <row r="540" spans="2:33" ht="34.5" customHeight="1" x14ac:dyDescent="0.25">
      <c r="B540" s="60" t="s">
        <v>59</v>
      </c>
      <c r="C540" s="377" t="s">
        <v>60</v>
      </c>
      <c r="D540" s="384"/>
      <c r="E540" s="61" t="s">
        <v>52</v>
      </c>
      <c r="F540" s="62"/>
      <c r="G540" s="62"/>
      <c r="H540" s="63">
        <f>F540+G540</f>
        <v>0</v>
      </c>
      <c r="I540" s="62"/>
      <c r="J540" s="62"/>
      <c r="K540" s="65"/>
      <c r="L540" s="66"/>
      <c r="M540" s="38"/>
      <c r="N540" s="60" t="s">
        <v>59</v>
      </c>
      <c r="O540" s="377" t="s">
        <v>60</v>
      </c>
      <c r="P540" s="384"/>
      <c r="Q540" s="61" t="s">
        <v>52</v>
      </c>
      <c r="R540" s="62"/>
      <c r="S540" s="62"/>
      <c r="T540" s="63">
        <f>R540+S540</f>
        <v>0</v>
      </c>
      <c r="U540" s="62"/>
      <c r="V540" s="62"/>
      <c r="W540" s="65"/>
      <c r="X540" s="66"/>
      <c r="Y540" s="39"/>
      <c r="Z540" s="438"/>
      <c r="AA540" s="438"/>
      <c r="AB540" s="438"/>
      <c r="AC540" s="438"/>
      <c r="AD540" s="438"/>
      <c r="AE540" s="438"/>
      <c r="AF540" s="438"/>
      <c r="AG540" s="438"/>
    </row>
    <row r="541" spans="2:33" ht="36" customHeight="1" x14ac:dyDescent="0.25">
      <c r="B541" s="60" t="s">
        <v>61</v>
      </c>
      <c r="C541" s="377" t="s">
        <v>62</v>
      </c>
      <c r="D541" s="384"/>
      <c r="E541" s="61" t="s">
        <v>52</v>
      </c>
      <c r="F541" s="62"/>
      <c r="G541" s="62"/>
      <c r="H541" s="63">
        <f>F541+G541</f>
        <v>0</v>
      </c>
      <c r="I541" s="62"/>
      <c r="J541" s="62"/>
      <c r="K541" s="65"/>
      <c r="L541" s="66"/>
      <c r="M541" s="38"/>
      <c r="N541" s="60" t="s">
        <v>61</v>
      </c>
      <c r="O541" s="377" t="s">
        <v>62</v>
      </c>
      <c r="P541" s="384"/>
      <c r="Q541" s="61" t="s">
        <v>52</v>
      </c>
      <c r="R541" s="62"/>
      <c r="S541" s="62"/>
      <c r="T541" s="63">
        <f>R541+S541</f>
        <v>0</v>
      </c>
      <c r="U541" s="62"/>
      <c r="V541" s="62"/>
      <c r="W541" s="65"/>
      <c r="X541" s="66"/>
      <c r="Y541" s="39"/>
      <c r="Z541" s="438"/>
      <c r="AA541" s="438"/>
      <c r="AB541" s="438"/>
      <c r="AC541" s="438"/>
      <c r="AD541" s="438"/>
      <c r="AE541" s="438"/>
      <c r="AF541" s="438"/>
      <c r="AG541" s="438"/>
    </row>
    <row r="542" spans="2:33" ht="33.75" customHeight="1" x14ac:dyDescent="0.25">
      <c r="B542" s="55" t="s">
        <v>63</v>
      </c>
      <c r="C542" s="385" t="s">
        <v>64</v>
      </c>
      <c r="D542" s="386"/>
      <c r="E542" s="56" t="s">
        <v>52</v>
      </c>
      <c r="F542" s="57">
        <f t="shared" ref="F542:L542" si="199">F543+F544</f>
        <v>0</v>
      </c>
      <c r="G542" s="57">
        <f t="shared" si="199"/>
        <v>0</v>
      </c>
      <c r="H542" s="58">
        <f t="shared" si="199"/>
        <v>0</v>
      </c>
      <c r="I542" s="57">
        <f t="shared" si="199"/>
        <v>0</v>
      </c>
      <c r="J542" s="57">
        <f t="shared" si="199"/>
        <v>0</v>
      </c>
      <c r="K542" s="57">
        <f t="shared" si="199"/>
        <v>0</v>
      </c>
      <c r="L542" s="59">
        <f t="shared" si="199"/>
        <v>0</v>
      </c>
      <c r="M542" s="38"/>
      <c r="N542" s="55" t="s">
        <v>63</v>
      </c>
      <c r="O542" s="385" t="s">
        <v>64</v>
      </c>
      <c r="P542" s="386"/>
      <c r="Q542" s="56" t="s">
        <v>52</v>
      </c>
      <c r="R542" s="57">
        <f t="shared" ref="R542:X542" si="200">R543+R544</f>
        <v>0</v>
      </c>
      <c r="S542" s="57">
        <f t="shared" si="200"/>
        <v>0</v>
      </c>
      <c r="T542" s="58">
        <f t="shared" si="200"/>
        <v>0</v>
      </c>
      <c r="U542" s="57">
        <f t="shared" si="200"/>
        <v>0</v>
      </c>
      <c r="V542" s="57">
        <f t="shared" si="200"/>
        <v>0</v>
      </c>
      <c r="W542" s="57">
        <f t="shared" si="200"/>
        <v>0</v>
      </c>
      <c r="X542" s="59">
        <f t="shared" si="200"/>
        <v>0</v>
      </c>
      <c r="Y542" s="39"/>
      <c r="Z542" s="438"/>
      <c r="AA542" s="438"/>
      <c r="AB542" s="438"/>
      <c r="AC542" s="438"/>
      <c r="AD542" s="438"/>
      <c r="AE542" s="438"/>
      <c r="AF542" s="438"/>
      <c r="AG542" s="438"/>
    </row>
    <row r="543" spans="2:33" ht="45" customHeight="1" thickBot="1" x14ac:dyDescent="0.3">
      <c r="B543" s="60" t="s">
        <v>65</v>
      </c>
      <c r="C543" s="377" t="s">
        <v>66</v>
      </c>
      <c r="D543" s="384"/>
      <c r="E543" s="61" t="s">
        <v>52</v>
      </c>
      <c r="F543" s="62"/>
      <c r="G543" s="62"/>
      <c r="H543" s="63">
        <f>F543+G543</f>
        <v>0</v>
      </c>
      <c r="I543" s="62"/>
      <c r="J543" s="62"/>
      <c r="K543" s="65"/>
      <c r="L543" s="66"/>
      <c r="M543" s="38"/>
      <c r="N543" s="60" t="s">
        <v>65</v>
      </c>
      <c r="O543" s="377" t="s">
        <v>66</v>
      </c>
      <c r="P543" s="384"/>
      <c r="Q543" s="61" t="s">
        <v>52</v>
      </c>
      <c r="R543" s="62"/>
      <c r="S543" s="62"/>
      <c r="T543" s="63">
        <f>R543+S543</f>
        <v>0</v>
      </c>
      <c r="U543" s="62"/>
      <c r="V543" s="62"/>
      <c r="W543" s="65"/>
      <c r="X543" s="66"/>
      <c r="Y543" s="39"/>
      <c r="Z543" s="438"/>
      <c r="AA543" s="438"/>
      <c r="AB543" s="438"/>
      <c r="AC543" s="438"/>
      <c r="AD543" s="438"/>
      <c r="AE543" s="438"/>
      <c r="AF543" s="438"/>
      <c r="AG543" s="438"/>
    </row>
    <row r="544" spans="2:33" ht="56.25" customHeight="1" thickBot="1" x14ac:dyDescent="0.3">
      <c r="B544" s="60" t="s">
        <v>67</v>
      </c>
      <c r="C544" s="377" t="s">
        <v>68</v>
      </c>
      <c r="D544" s="384"/>
      <c r="E544" s="61" t="s">
        <v>52</v>
      </c>
      <c r="F544" s="62"/>
      <c r="G544" s="62"/>
      <c r="H544" s="63">
        <f>F544+G544</f>
        <v>0</v>
      </c>
      <c r="I544" s="62"/>
      <c r="J544" s="62"/>
      <c r="K544" s="65"/>
      <c r="L544" s="66"/>
      <c r="M544" s="38"/>
      <c r="N544" s="60" t="s">
        <v>67</v>
      </c>
      <c r="O544" s="377" t="s">
        <v>68</v>
      </c>
      <c r="P544" s="384"/>
      <c r="Q544" s="61" t="s">
        <v>52</v>
      </c>
      <c r="R544" s="62"/>
      <c r="S544" s="62"/>
      <c r="T544" s="63">
        <f>R544+S544</f>
        <v>0</v>
      </c>
      <c r="U544" s="62"/>
      <c r="V544" s="62"/>
      <c r="W544" s="65"/>
      <c r="X544" s="66"/>
      <c r="Y544" s="39"/>
      <c r="Z544" s="435" t="s">
        <v>69</v>
      </c>
      <c r="AA544" s="435"/>
      <c r="AB544" s="435"/>
      <c r="AC544" s="436"/>
      <c r="AD544" s="67">
        <f>T581</f>
        <v>0</v>
      </c>
      <c r="AE544" s="68" t="s">
        <v>70</v>
      </c>
      <c r="AF544" s="69" t="s">
        <v>71</v>
      </c>
      <c r="AG544" s="70"/>
    </row>
    <row r="545" spans="2:33" ht="38.25" customHeight="1" thickBot="1" x14ac:dyDescent="0.35">
      <c r="B545" s="55" t="s">
        <v>72</v>
      </c>
      <c r="C545" s="389" t="s">
        <v>73</v>
      </c>
      <c r="D545" s="390"/>
      <c r="E545" s="56" t="s">
        <v>52</v>
      </c>
      <c r="F545" s="57">
        <f t="shared" ref="F545:L545" si="201">F546+F547+F548</f>
        <v>0</v>
      </c>
      <c r="G545" s="57">
        <f t="shared" si="201"/>
        <v>0</v>
      </c>
      <c r="H545" s="58">
        <f t="shared" si="201"/>
        <v>0</v>
      </c>
      <c r="I545" s="57">
        <f t="shared" si="201"/>
        <v>0</v>
      </c>
      <c r="J545" s="57">
        <f t="shared" si="201"/>
        <v>0</v>
      </c>
      <c r="K545" s="57">
        <f t="shared" si="201"/>
        <v>0</v>
      </c>
      <c r="L545" s="59">
        <f t="shared" si="201"/>
        <v>0</v>
      </c>
      <c r="M545" s="38"/>
      <c r="N545" s="55" t="s">
        <v>72</v>
      </c>
      <c r="O545" s="389" t="s">
        <v>73</v>
      </c>
      <c r="P545" s="390"/>
      <c r="Q545" s="56" t="s">
        <v>52</v>
      </c>
      <c r="R545" s="57">
        <f t="shared" ref="R545:X545" si="202">R546+R547+R548</f>
        <v>0</v>
      </c>
      <c r="S545" s="57">
        <f t="shared" si="202"/>
        <v>0</v>
      </c>
      <c r="T545" s="58">
        <f t="shared" si="202"/>
        <v>0</v>
      </c>
      <c r="U545" s="57">
        <f t="shared" si="202"/>
        <v>0</v>
      </c>
      <c r="V545" s="57">
        <f t="shared" si="202"/>
        <v>0</v>
      </c>
      <c r="W545" s="57">
        <f t="shared" si="202"/>
        <v>0</v>
      </c>
      <c r="X545" s="59">
        <f t="shared" si="202"/>
        <v>0</v>
      </c>
      <c r="Y545" s="39"/>
      <c r="Z545" s="435" t="s">
        <v>74</v>
      </c>
      <c r="AA545" s="435"/>
      <c r="AB545" s="435"/>
      <c r="AC545" s="435"/>
      <c r="AD545" s="71" t="s">
        <v>75</v>
      </c>
      <c r="AE545" s="68" t="s">
        <v>70</v>
      </c>
      <c r="AF545" s="72"/>
      <c r="AG545" s="73"/>
    </row>
    <row r="546" spans="2:33" ht="41.25" customHeight="1" x14ac:dyDescent="0.25">
      <c r="B546" s="60" t="s">
        <v>76</v>
      </c>
      <c r="C546" s="377" t="s">
        <v>77</v>
      </c>
      <c r="D546" s="378"/>
      <c r="E546" s="61" t="s">
        <v>52</v>
      </c>
      <c r="F546" s="62"/>
      <c r="G546" s="62"/>
      <c r="H546" s="63">
        <f>F546+G546</f>
        <v>0</v>
      </c>
      <c r="I546" s="62"/>
      <c r="J546" s="62"/>
      <c r="K546" s="65"/>
      <c r="L546" s="66"/>
      <c r="M546" s="38"/>
      <c r="N546" s="60" t="s">
        <v>76</v>
      </c>
      <c r="O546" s="377" t="s">
        <v>77</v>
      </c>
      <c r="P546" s="378"/>
      <c r="Q546" s="61" t="s">
        <v>52</v>
      </c>
      <c r="R546" s="62"/>
      <c r="S546" s="62"/>
      <c r="T546" s="63">
        <f>R546+S546</f>
        <v>0</v>
      </c>
      <c r="U546" s="62"/>
      <c r="V546" s="62"/>
      <c r="W546" s="65"/>
      <c r="X546" s="66"/>
      <c r="Y546" s="39"/>
      <c r="Z546" s="435" t="s">
        <v>78</v>
      </c>
      <c r="AA546" s="435"/>
      <c r="AB546" s="435"/>
      <c r="AC546" s="435"/>
      <c r="AD546" s="71" t="s">
        <v>79</v>
      </c>
      <c r="AE546" s="68" t="s">
        <v>70</v>
      </c>
      <c r="AF546" s="74"/>
      <c r="AG546"/>
    </row>
    <row r="547" spans="2:33" ht="35.25" customHeight="1" thickBot="1" x14ac:dyDescent="0.3">
      <c r="B547" s="60" t="s">
        <v>80</v>
      </c>
      <c r="C547" s="377" t="s">
        <v>81</v>
      </c>
      <c r="D547" s="378"/>
      <c r="E547" s="61" t="s">
        <v>52</v>
      </c>
      <c r="F547" s="62"/>
      <c r="G547" s="62"/>
      <c r="H547" s="63">
        <f>F547+G547</f>
        <v>0</v>
      </c>
      <c r="I547" s="62"/>
      <c r="J547" s="62"/>
      <c r="K547" s="65"/>
      <c r="L547" s="66"/>
      <c r="M547" s="38"/>
      <c r="N547" s="60" t="s">
        <v>80</v>
      </c>
      <c r="O547" s="377" t="s">
        <v>81</v>
      </c>
      <c r="P547" s="378"/>
      <c r="Q547" s="61" t="s">
        <v>52</v>
      </c>
      <c r="R547" s="62"/>
      <c r="S547" s="62"/>
      <c r="T547" s="63">
        <f>R547+S547</f>
        <v>0</v>
      </c>
      <c r="U547" s="62"/>
      <c r="V547" s="62"/>
      <c r="W547" s="65"/>
      <c r="X547" s="66"/>
      <c r="Y547" s="39"/>
      <c r="Z547" s="74"/>
      <c r="AA547" s="74"/>
      <c r="AB547" s="74"/>
      <c r="AC547" s="74"/>
      <c r="AD547" s="74"/>
      <c r="AE547" s="74"/>
      <c r="AF547" s="74"/>
      <c r="AG547"/>
    </row>
    <row r="548" spans="2:33" ht="57" customHeight="1" thickBot="1" x14ac:dyDescent="0.3">
      <c r="B548" s="60" t="s">
        <v>82</v>
      </c>
      <c r="C548" s="377" t="s">
        <v>83</v>
      </c>
      <c r="D548" s="384"/>
      <c r="E548" s="61" t="s">
        <v>52</v>
      </c>
      <c r="F548" s="62"/>
      <c r="G548" s="62"/>
      <c r="H548" s="63">
        <f>F548+G548</f>
        <v>0</v>
      </c>
      <c r="I548" s="62"/>
      <c r="J548" s="62"/>
      <c r="K548" s="65"/>
      <c r="L548" s="66"/>
      <c r="M548" s="38"/>
      <c r="N548" s="60" t="s">
        <v>82</v>
      </c>
      <c r="O548" s="377" t="s">
        <v>83</v>
      </c>
      <c r="P548" s="384"/>
      <c r="Q548" s="61" t="s">
        <v>52</v>
      </c>
      <c r="R548" s="62"/>
      <c r="S548" s="62"/>
      <c r="T548" s="63">
        <f>R548+S548</f>
        <v>0</v>
      </c>
      <c r="U548" s="62"/>
      <c r="V548" s="62"/>
      <c r="W548" s="65"/>
      <c r="X548" s="66"/>
      <c r="Y548" s="39"/>
      <c r="Z548" s="75" t="s">
        <v>84</v>
      </c>
      <c r="AA548" s="75" t="s">
        <v>85</v>
      </c>
      <c r="AB548" s="76" t="s">
        <v>86</v>
      </c>
      <c r="AC548" s="76" t="s">
        <v>87</v>
      </c>
      <c r="AD548" s="76" t="s">
        <v>88</v>
      </c>
      <c r="AE548" s="76" t="s">
        <v>89</v>
      </c>
      <c r="AF548" s="76" t="s">
        <v>90</v>
      </c>
      <c r="AG548"/>
    </row>
    <row r="549" spans="2:33" ht="37.5" customHeight="1" x14ac:dyDescent="0.25">
      <c r="B549" s="55" t="s">
        <v>91</v>
      </c>
      <c r="C549" s="385" t="s">
        <v>92</v>
      </c>
      <c r="D549" s="386"/>
      <c r="E549" s="56" t="s">
        <v>52</v>
      </c>
      <c r="F549" s="57">
        <f t="shared" ref="F549:L549" si="203">F550+F551</f>
        <v>0</v>
      </c>
      <c r="G549" s="57">
        <f t="shared" si="203"/>
        <v>0</v>
      </c>
      <c r="H549" s="58">
        <f t="shared" si="203"/>
        <v>0</v>
      </c>
      <c r="I549" s="57">
        <f t="shared" si="203"/>
        <v>0</v>
      </c>
      <c r="J549" s="57">
        <f t="shared" si="203"/>
        <v>0</v>
      </c>
      <c r="K549" s="57">
        <f t="shared" si="203"/>
        <v>0</v>
      </c>
      <c r="L549" s="59">
        <f t="shared" si="203"/>
        <v>0</v>
      </c>
      <c r="M549" s="38"/>
      <c r="N549" s="55" t="s">
        <v>91</v>
      </c>
      <c r="O549" s="385" t="s">
        <v>92</v>
      </c>
      <c r="P549" s="386"/>
      <c r="Q549" s="56" t="s">
        <v>52</v>
      </c>
      <c r="R549" s="57">
        <f t="shared" ref="R549:X549" si="204">R550+R551</f>
        <v>0</v>
      </c>
      <c r="S549" s="57">
        <f t="shared" si="204"/>
        <v>0</v>
      </c>
      <c r="T549" s="58">
        <f t="shared" si="204"/>
        <v>0</v>
      </c>
      <c r="U549" s="57">
        <f t="shared" si="204"/>
        <v>0</v>
      </c>
      <c r="V549" s="57">
        <f t="shared" si="204"/>
        <v>0</v>
      </c>
      <c r="W549" s="57">
        <f t="shared" si="204"/>
        <v>0</v>
      </c>
      <c r="X549" s="59">
        <f t="shared" si="204"/>
        <v>0</v>
      </c>
      <c r="Y549" s="39"/>
      <c r="Z549" s="439">
        <v>1</v>
      </c>
      <c r="AA549" s="443" t="s">
        <v>93</v>
      </c>
      <c r="AB549" s="78">
        <f>ROUND(AD544*AF545,0)</f>
        <v>0</v>
      </c>
      <c r="AC549" s="79">
        <v>0.92588999999999999</v>
      </c>
      <c r="AD549" s="445">
        <f>ROUND(AB549*AC549,2)</f>
        <v>0</v>
      </c>
      <c r="AE549" s="445">
        <f>ROUND(AD549*18/100,2)</f>
        <v>0</v>
      </c>
      <c r="AF549" s="445">
        <f>AD549+AE549</f>
        <v>0</v>
      </c>
      <c r="AG549"/>
    </row>
    <row r="550" spans="2:33" ht="38.25" customHeight="1" thickBot="1" x14ac:dyDescent="0.3">
      <c r="B550" s="81" t="s">
        <v>94</v>
      </c>
      <c r="C550" s="377" t="s">
        <v>95</v>
      </c>
      <c r="D550" s="384"/>
      <c r="E550" s="61" t="s">
        <v>52</v>
      </c>
      <c r="F550" s="62"/>
      <c r="G550" s="62"/>
      <c r="H550" s="63">
        <f>F550+G550</f>
        <v>0</v>
      </c>
      <c r="I550" s="62"/>
      <c r="J550" s="62"/>
      <c r="K550" s="65"/>
      <c r="L550" s="66"/>
      <c r="M550" s="38"/>
      <c r="N550" s="81" t="s">
        <v>94</v>
      </c>
      <c r="O550" s="377" t="s">
        <v>95</v>
      </c>
      <c r="P550" s="384"/>
      <c r="Q550" s="61" t="s">
        <v>52</v>
      </c>
      <c r="R550" s="62"/>
      <c r="S550" s="62"/>
      <c r="T550" s="63">
        <f>R550+S550</f>
        <v>0</v>
      </c>
      <c r="U550" s="62"/>
      <c r="V550" s="62"/>
      <c r="W550" s="65"/>
      <c r="X550" s="66"/>
      <c r="Y550" s="39"/>
      <c r="Z550" s="440"/>
      <c r="AA550" s="449"/>
      <c r="AB550" s="82"/>
      <c r="AC550" s="83"/>
      <c r="AD550" s="449"/>
      <c r="AE550" s="449"/>
      <c r="AF550" s="449"/>
      <c r="AG550"/>
    </row>
    <row r="551" spans="2:33" ht="29.25" customHeight="1" x14ac:dyDescent="0.25">
      <c r="B551" s="81" t="s">
        <v>96</v>
      </c>
      <c r="C551" s="377" t="s">
        <v>97</v>
      </c>
      <c r="D551" s="384"/>
      <c r="E551" s="61" t="s">
        <v>52</v>
      </c>
      <c r="F551" s="62"/>
      <c r="G551" s="62"/>
      <c r="H551" s="63">
        <f>F551+G551</f>
        <v>0</v>
      </c>
      <c r="I551" s="62"/>
      <c r="J551" s="62"/>
      <c r="K551" s="65"/>
      <c r="L551" s="66"/>
      <c r="M551" s="38"/>
      <c r="N551" s="81" t="s">
        <v>96</v>
      </c>
      <c r="O551" s="377" t="s">
        <v>97</v>
      </c>
      <c r="P551" s="384"/>
      <c r="Q551" s="61" t="s">
        <v>52</v>
      </c>
      <c r="R551" s="62"/>
      <c r="S551" s="62"/>
      <c r="T551" s="63">
        <f>R551+S551</f>
        <v>0</v>
      </c>
      <c r="U551" s="62"/>
      <c r="V551" s="62"/>
      <c r="W551" s="65"/>
      <c r="X551" s="66"/>
      <c r="Y551" s="39"/>
      <c r="Z551" s="441">
        <v>2</v>
      </c>
      <c r="AA551" s="443" t="s">
        <v>98</v>
      </c>
      <c r="AB551" s="78">
        <f>ROUND(AD544-AB549,0)</f>
        <v>0</v>
      </c>
      <c r="AC551" s="79"/>
      <c r="AD551" s="445">
        <f>ROUND(AB551*AC551,2)</f>
        <v>0</v>
      </c>
      <c r="AE551" s="445">
        <f>ROUND(AD551*18/100,2)</f>
        <v>0</v>
      </c>
      <c r="AF551" s="445">
        <f>AD551+AE551</f>
        <v>0</v>
      </c>
      <c r="AG551"/>
    </row>
    <row r="552" spans="2:33" ht="53.25" customHeight="1" thickBot="1" x14ac:dyDescent="0.3">
      <c r="B552" s="49" t="s">
        <v>99</v>
      </c>
      <c r="C552" s="373" t="s">
        <v>100</v>
      </c>
      <c r="D552" s="374"/>
      <c r="E552" s="85" t="s">
        <v>52</v>
      </c>
      <c r="F552" s="86">
        <f t="shared" ref="F552:L552" si="205">F553+F574+F579+F580</f>
        <v>0</v>
      </c>
      <c r="G552" s="86">
        <f t="shared" si="205"/>
        <v>0</v>
      </c>
      <c r="H552" s="86">
        <f t="shared" si="205"/>
        <v>0</v>
      </c>
      <c r="I552" s="86">
        <f t="shared" si="205"/>
        <v>0</v>
      </c>
      <c r="J552" s="86">
        <f t="shared" si="205"/>
        <v>0</v>
      </c>
      <c r="K552" s="86">
        <f t="shared" si="205"/>
        <v>0</v>
      </c>
      <c r="L552" s="86">
        <f t="shared" si="205"/>
        <v>0</v>
      </c>
      <c r="M552" s="38"/>
      <c r="N552" s="49" t="s">
        <v>99</v>
      </c>
      <c r="O552" s="373" t="s">
        <v>100</v>
      </c>
      <c r="P552" s="374"/>
      <c r="Q552" s="85" t="s">
        <v>52</v>
      </c>
      <c r="R552" s="86">
        <f t="shared" ref="R552:X552" si="206">R553+R574+R579+R580</f>
        <v>0</v>
      </c>
      <c r="S552" s="86">
        <f t="shared" si="206"/>
        <v>0</v>
      </c>
      <c r="T552" s="86">
        <f t="shared" si="206"/>
        <v>0</v>
      </c>
      <c r="U552" s="86">
        <f t="shared" si="206"/>
        <v>0</v>
      </c>
      <c r="V552" s="86">
        <f t="shared" si="206"/>
        <v>0</v>
      </c>
      <c r="W552" s="86">
        <f t="shared" si="206"/>
        <v>0</v>
      </c>
      <c r="X552" s="86">
        <f t="shared" si="206"/>
        <v>0</v>
      </c>
      <c r="Y552" s="39"/>
      <c r="Z552" s="442"/>
      <c r="AA552" s="444"/>
      <c r="AB552" s="82"/>
      <c r="AC552" s="87"/>
      <c r="AD552" s="450"/>
      <c r="AE552" s="450"/>
      <c r="AF552" s="450"/>
      <c r="AG552"/>
    </row>
    <row r="553" spans="2:33" ht="32.25" customHeight="1" x14ac:dyDescent="0.3">
      <c r="B553" s="55" t="s">
        <v>101</v>
      </c>
      <c r="C553" s="375" t="s">
        <v>102</v>
      </c>
      <c r="D553" s="376"/>
      <c r="E553" s="88" t="s">
        <v>52</v>
      </c>
      <c r="F553" s="89">
        <f t="shared" ref="F553:L553" si="207">F554+F556+F573</f>
        <v>0</v>
      </c>
      <c r="G553" s="90">
        <f t="shared" si="207"/>
        <v>0</v>
      </c>
      <c r="H553" s="90">
        <f t="shared" si="207"/>
        <v>0</v>
      </c>
      <c r="I553" s="90">
        <f t="shared" si="207"/>
        <v>0</v>
      </c>
      <c r="J553" s="90">
        <f t="shared" si="207"/>
        <v>0</v>
      </c>
      <c r="K553" s="90">
        <f t="shared" si="207"/>
        <v>0</v>
      </c>
      <c r="L553" s="90">
        <f t="shared" si="207"/>
        <v>0</v>
      </c>
      <c r="M553" s="38"/>
      <c r="N553" s="55" t="s">
        <v>101</v>
      </c>
      <c r="O553" s="375" t="s">
        <v>102</v>
      </c>
      <c r="P553" s="376"/>
      <c r="Q553" s="88" t="s">
        <v>52</v>
      </c>
      <c r="R553" s="89">
        <f t="shared" ref="R553:X553" si="208">R554+R556+R573</f>
        <v>0</v>
      </c>
      <c r="S553" s="90">
        <f t="shared" si="208"/>
        <v>0</v>
      </c>
      <c r="T553" s="90">
        <f t="shared" si="208"/>
        <v>0</v>
      </c>
      <c r="U553" s="90">
        <f t="shared" si="208"/>
        <v>0</v>
      </c>
      <c r="V553" s="90">
        <f t="shared" si="208"/>
        <v>0</v>
      </c>
      <c r="W553" s="90">
        <f t="shared" si="208"/>
        <v>0</v>
      </c>
      <c r="X553" s="90">
        <f t="shared" si="208"/>
        <v>0</v>
      </c>
      <c r="Y553" s="91"/>
      <c r="Z553" s="439">
        <v>3</v>
      </c>
      <c r="AA553" s="443" t="s">
        <v>103</v>
      </c>
      <c r="AB553" s="78">
        <f>AB549+AB551</f>
        <v>0</v>
      </c>
      <c r="AC553" s="80"/>
      <c r="AD553" s="445">
        <f>AD549+AD551</f>
        <v>0</v>
      </c>
      <c r="AE553" s="445">
        <f>AE549+AE551</f>
        <v>0</v>
      </c>
      <c r="AF553" s="445">
        <f>AF549+AF551</f>
        <v>0</v>
      </c>
      <c r="AG553"/>
    </row>
    <row r="554" spans="2:33" ht="34.5" customHeight="1" thickBot="1" x14ac:dyDescent="0.35">
      <c r="B554" s="92" t="s">
        <v>104</v>
      </c>
      <c r="C554" s="428" t="s">
        <v>105</v>
      </c>
      <c r="D554" s="429"/>
      <c r="E554" s="93" t="s">
        <v>52</v>
      </c>
      <c r="F554" s="94">
        <f>H554-G554</f>
        <v>0</v>
      </c>
      <c r="G554" s="95"/>
      <c r="H554" s="94">
        <f>I554+J554+K554+L554</f>
        <v>0</v>
      </c>
      <c r="I554" s="95"/>
      <c r="J554" s="95"/>
      <c r="K554" s="96"/>
      <c r="L554" s="97"/>
      <c r="M554" s="98"/>
      <c r="N554" s="92" t="s">
        <v>104</v>
      </c>
      <c r="O554" s="428" t="s">
        <v>105</v>
      </c>
      <c r="P554" s="429"/>
      <c r="Q554" s="93" t="s">
        <v>52</v>
      </c>
      <c r="R554" s="94">
        <f>T554-S554</f>
        <v>0</v>
      </c>
      <c r="S554" s="95"/>
      <c r="T554" s="94">
        <f>U554+V554+W554+X554</f>
        <v>0</v>
      </c>
      <c r="U554" s="95"/>
      <c r="V554" s="95"/>
      <c r="W554" s="96"/>
      <c r="X554" s="97"/>
      <c r="Y554" s="99"/>
      <c r="Z554" s="447"/>
      <c r="AA554" s="444"/>
      <c r="AB554" s="100"/>
      <c r="AC554" s="101"/>
      <c r="AD554" s="446"/>
      <c r="AE554" s="446"/>
      <c r="AF554" s="446"/>
      <c r="AG554"/>
    </row>
    <row r="555" spans="2:33" ht="36.75" customHeight="1" thickBot="1" x14ac:dyDescent="0.35">
      <c r="B555" s="102" t="s">
        <v>106</v>
      </c>
      <c r="C555" s="409" t="s">
        <v>107</v>
      </c>
      <c r="D555" s="410"/>
      <c r="E555" s="103" t="s">
        <v>52</v>
      </c>
      <c r="F555" s="65">
        <f>H555-G555</f>
        <v>0</v>
      </c>
      <c r="G555" s="104"/>
      <c r="H555" s="63">
        <f>I555+J555+K555+L555</f>
        <v>0</v>
      </c>
      <c r="I555" s="104"/>
      <c r="J555" s="104"/>
      <c r="K555" s="105"/>
      <c r="L555" s="106"/>
      <c r="M555" s="98"/>
      <c r="N555" s="102" t="s">
        <v>106</v>
      </c>
      <c r="O555" s="409" t="s">
        <v>107</v>
      </c>
      <c r="P555" s="410"/>
      <c r="Q555" s="103" t="s">
        <v>52</v>
      </c>
      <c r="R555" s="65">
        <f>T555-S555</f>
        <v>0</v>
      </c>
      <c r="S555" s="104"/>
      <c r="T555" s="63">
        <f>U555+V555+W555+X555</f>
        <v>0</v>
      </c>
      <c r="U555" s="104"/>
      <c r="V555" s="104"/>
      <c r="W555" s="105"/>
      <c r="X555" s="106"/>
      <c r="Y555" s="99"/>
      <c r="Z555" s="107"/>
      <c r="AA555" s="108" t="s">
        <v>108</v>
      </c>
      <c r="AB555" s="107"/>
      <c r="AC555" s="107"/>
      <c r="AD555" s="107"/>
      <c r="AE555" s="107"/>
      <c r="AF555"/>
      <c r="AG555"/>
    </row>
    <row r="556" spans="2:33" s="117" customFormat="1" ht="57" customHeight="1" x14ac:dyDescent="0.3">
      <c r="B556" s="55" t="s">
        <v>109</v>
      </c>
      <c r="C556" s="411" t="s">
        <v>110</v>
      </c>
      <c r="D556" s="420"/>
      <c r="E556" s="88" t="s">
        <v>52</v>
      </c>
      <c r="F556" s="57">
        <f>F557+F562+F567+F571+F572</f>
        <v>0</v>
      </c>
      <c r="G556" s="57">
        <f>G557+G562+G567+G571+G572</f>
        <v>0</v>
      </c>
      <c r="H556" s="109">
        <f>I556+J556+K556+L556</f>
        <v>0</v>
      </c>
      <c r="I556" s="109">
        <f>I557+I562+I567+I571+I572</f>
        <v>0</v>
      </c>
      <c r="J556" s="109">
        <f>J557+J562+J567+J571+J572</f>
        <v>0</v>
      </c>
      <c r="K556" s="109">
        <f>K557+K562+K567+K571+K572</f>
        <v>0</v>
      </c>
      <c r="L556" s="110">
        <f>L557+L562+L567+L571+L572</f>
        <v>0</v>
      </c>
      <c r="M556" s="98"/>
      <c r="N556" s="55" t="s">
        <v>109</v>
      </c>
      <c r="O556" s="411" t="s">
        <v>110</v>
      </c>
      <c r="P556" s="420"/>
      <c r="Q556" s="88" t="s">
        <v>52</v>
      </c>
      <c r="R556" s="57">
        <f>R557+R562+R567+R571+R572</f>
        <v>0</v>
      </c>
      <c r="S556" s="57">
        <f>S557+S562+S567+S571+S572</f>
        <v>0</v>
      </c>
      <c r="T556" s="109">
        <f>U556+V556+W556+X556</f>
        <v>0</v>
      </c>
      <c r="U556" s="109">
        <f>U557+U562+U567+U571+U572</f>
        <v>0</v>
      </c>
      <c r="V556" s="109">
        <f>V557+V562+V567+V571+V572</f>
        <v>0</v>
      </c>
      <c r="W556" s="109">
        <f>W557+W562+W567+W571+W572</f>
        <v>0</v>
      </c>
      <c r="X556" s="110">
        <f>X557+X562+X567+X571+X572</f>
        <v>0</v>
      </c>
      <c r="Y556" s="111"/>
      <c r="Z556" s="77">
        <v>4</v>
      </c>
      <c r="AA556" s="112" t="s">
        <v>111</v>
      </c>
      <c r="AB556" s="113"/>
      <c r="AC556" s="114" t="s">
        <v>112</v>
      </c>
      <c r="AD556" s="115"/>
      <c r="AE556" s="116"/>
      <c r="AF556"/>
      <c r="AG556"/>
    </row>
    <row r="557" spans="2:33" ht="55.5" customHeight="1" x14ac:dyDescent="0.3">
      <c r="B557" s="55" t="s">
        <v>113</v>
      </c>
      <c r="C557" s="411" t="s">
        <v>114</v>
      </c>
      <c r="D557" s="420"/>
      <c r="E557" s="56" t="s">
        <v>52</v>
      </c>
      <c r="F557" s="58">
        <f t="shared" ref="F557:L557" si="209">F558+F559+F560</f>
        <v>0</v>
      </c>
      <c r="G557" s="58">
        <f t="shared" si="209"/>
        <v>0</v>
      </c>
      <c r="H557" s="58">
        <f t="shared" si="209"/>
        <v>0</v>
      </c>
      <c r="I557" s="58">
        <f t="shared" si="209"/>
        <v>0</v>
      </c>
      <c r="J557" s="58">
        <f t="shared" si="209"/>
        <v>0</v>
      </c>
      <c r="K557" s="58">
        <f t="shared" si="209"/>
        <v>0</v>
      </c>
      <c r="L557" s="58">
        <f t="shared" si="209"/>
        <v>0</v>
      </c>
      <c r="M557" s="118"/>
      <c r="N557" s="55" t="s">
        <v>113</v>
      </c>
      <c r="O557" s="411" t="s">
        <v>114</v>
      </c>
      <c r="P557" s="420"/>
      <c r="Q557" s="56" t="s">
        <v>52</v>
      </c>
      <c r="R557" s="58">
        <f t="shared" ref="R557:X557" si="210">R558+R559+R560</f>
        <v>0</v>
      </c>
      <c r="S557" s="58">
        <f t="shared" si="210"/>
        <v>0</v>
      </c>
      <c r="T557" s="58">
        <f t="shared" si="210"/>
        <v>0</v>
      </c>
      <c r="U557" s="58">
        <f t="shared" si="210"/>
        <v>0</v>
      </c>
      <c r="V557" s="58">
        <f t="shared" si="210"/>
        <v>0</v>
      </c>
      <c r="W557" s="58">
        <f t="shared" si="210"/>
        <v>0</v>
      </c>
      <c r="X557" s="58">
        <f t="shared" si="210"/>
        <v>0</v>
      </c>
      <c r="Y557" s="119"/>
      <c r="Z557" s="120"/>
      <c r="AA557" s="121" t="s">
        <v>115</v>
      </c>
      <c r="AB557" s="122"/>
      <c r="AC557" s="123" t="s">
        <v>112</v>
      </c>
      <c r="AD557" s="124">
        <f>ROUND(AD556/118*18,2)</f>
        <v>0</v>
      </c>
      <c r="AE557" s="125"/>
      <c r="AF557"/>
      <c r="AG557"/>
    </row>
    <row r="558" spans="2:33" ht="49.5" customHeight="1" x14ac:dyDescent="0.3">
      <c r="B558" s="126" t="s">
        <v>116</v>
      </c>
      <c r="C558" s="409" t="s">
        <v>240</v>
      </c>
      <c r="D558" s="410"/>
      <c r="E558" s="103" t="s">
        <v>52</v>
      </c>
      <c r="F558" s="65"/>
      <c r="G558" s="104"/>
      <c r="H558" s="63">
        <f>I558+J558+K558+L558</f>
        <v>0</v>
      </c>
      <c r="I558" s="104"/>
      <c r="J558" s="104"/>
      <c r="K558" s="127"/>
      <c r="L558" s="128"/>
      <c r="M558" s="129"/>
      <c r="N558" s="126" t="s">
        <v>116</v>
      </c>
      <c r="O558" s="409" t="s">
        <v>240</v>
      </c>
      <c r="P558" s="410"/>
      <c r="Q558" s="103" t="s">
        <v>52</v>
      </c>
      <c r="R558" s="65"/>
      <c r="S558" s="104"/>
      <c r="T558" s="63">
        <f>U558+V558+W558+X558</f>
        <v>0</v>
      </c>
      <c r="U558" s="104"/>
      <c r="V558" s="104"/>
      <c r="W558" s="127"/>
      <c r="X558" s="128"/>
      <c r="Y558" s="119"/>
      <c r="Z558" s="84">
        <v>5</v>
      </c>
      <c r="AA558" s="130" t="s">
        <v>117</v>
      </c>
      <c r="AB558" s="131"/>
      <c r="AC558" s="123" t="s">
        <v>112</v>
      </c>
      <c r="AD558" s="124">
        <f>AF553-AD556</f>
        <v>0</v>
      </c>
      <c r="AE558" s="125"/>
      <c r="AF558"/>
      <c r="AG558" s="73"/>
    </row>
    <row r="559" spans="2:33" ht="38.25" customHeight="1" thickBot="1" x14ac:dyDescent="0.35">
      <c r="B559" s="126" t="s">
        <v>118</v>
      </c>
      <c r="C559" s="409" t="s">
        <v>119</v>
      </c>
      <c r="D559" s="410"/>
      <c r="E559" s="103" t="s">
        <v>52</v>
      </c>
      <c r="F559" s="65">
        <f>H559-G559</f>
        <v>0</v>
      </c>
      <c r="G559" s="104"/>
      <c r="H559" s="63">
        <f>I559+J559+K559+L559</f>
        <v>0</v>
      </c>
      <c r="I559" s="104"/>
      <c r="J559" s="104"/>
      <c r="K559" s="105"/>
      <c r="L559" s="106"/>
      <c r="M559" s="132"/>
      <c r="N559" s="126" t="s">
        <v>118</v>
      </c>
      <c r="O559" s="409" t="s">
        <v>119</v>
      </c>
      <c r="P559" s="410"/>
      <c r="Q559" s="103" t="s">
        <v>52</v>
      </c>
      <c r="R559" s="65">
        <f>T559-S559</f>
        <v>0</v>
      </c>
      <c r="S559" s="104"/>
      <c r="T559" s="63">
        <f>U559+V559+W559+X559</f>
        <v>0</v>
      </c>
      <c r="U559" s="104"/>
      <c r="V559" s="104"/>
      <c r="W559" s="105"/>
      <c r="X559" s="106"/>
      <c r="Y559" s="133"/>
      <c r="Z559" s="134"/>
      <c r="AA559" s="135" t="s">
        <v>115</v>
      </c>
      <c r="AB559" s="136"/>
      <c r="AC559" s="137" t="s">
        <v>112</v>
      </c>
      <c r="AD559" s="138">
        <f>ROUND(AD558*18/118,2)</f>
        <v>0</v>
      </c>
      <c r="AE559" s="139"/>
      <c r="AF559"/>
      <c r="AG559"/>
    </row>
    <row r="560" spans="2:33" ht="38.25" customHeight="1" x14ac:dyDescent="0.3">
      <c r="B560" s="126" t="s">
        <v>118</v>
      </c>
      <c r="C560" s="409" t="s">
        <v>119</v>
      </c>
      <c r="D560" s="410"/>
      <c r="E560" s="103"/>
      <c r="F560" s="65"/>
      <c r="G560" s="104"/>
      <c r="H560" s="63"/>
      <c r="I560" s="104"/>
      <c r="J560" s="104"/>
      <c r="K560" s="105"/>
      <c r="L560" s="106"/>
      <c r="M560" s="132"/>
      <c r="N560" s="126" t="s">
        <v>118</v>
      </c>
      <c r="O560" s="409" t="s">
        <v>119</v>
      </c>
      <c r="P560" s="410"/>
      <c r="Q560" s="103"/>
      <c r="R560" s="65"/>
      <c r="S560" s="104"/>
      <c r="T560" s="63"/>
      <c r="U560" s="104"/>
      <c r="V560" s="104"/>
      <c r="W560" s="105"/>
      <c r="X560" s="106"/>
      <c r="Y560" s="133"/>
      <c r="Z560" s="140"/>
      <c r="AA560" s="141"/>
      <c r="AB560" s="142"/>
      <c r="AC560" s="143"/>
      <c r="AD560" s="144"/>
      <c r="AE560" s="145"/>
      <c r="AF560"/>
      <c r="AG560"/>
    </row>
    <row r="561" spans="2:34" ht="42.75" customHeight="1" x14ac:dyDescent="0.2">
      <c r="B561" s="126" t="s">
        <v>120</v>
      </c>
      <c r="C561" s="409" t="s">
        <v>121</v>
      </c>
      <c r="D561" s="410"/>
      <c r="E561" s="103" t="s">
        <v>52</v>
      </c>
      <c r="F561" s="65">
        <f>H561-G561</f>
        <v>0</v>
      </c>
      <c r="G561" s="104"/>
      <c r="H561" s="63">
        <f>I561+J561+K561+L561</f>
        <v>0</v>
      </c>
      <c r="I561" s="104"/>
      <c r="J561" s="104"/>
      <c r="K561" s="105"/>
      <c r="L561" s="106"/>
      <c r="M561" s="132"/>
      <c r="N561" s="126" t="s">
        <v>120</v>
      </c>
      <c r="O561" s="409" t="s">
        <v>121</v>
      </c>
      <c r="P561" s="410"/>
      <c r="Q561" s="103" t="s">
        <v>52</v>
      </c>
      <c r="R561" s="65">
        <f>T561-S561</f>
        <v>0</v>
      </c>
      <c r="S561" s="104"/>
      <c r="T561" s="63">
        <f>U561+V561+W561+X561</f>
        <v>0</v>
      </c>
      <c r="U561" s="104"/>
      <c r="V561" s="104"/>
      <c r="W561" s="105"/>
      <c r="X561" s="106"/>
      <c r="Y561" s="133"/>
      <c r="Z561" s="146"/>
      <c r="AA561" s="147"/>
      <c r="AB561" s="148"/>
      <c r="AC561" s="149"/>
      <c r="AD561" s="150"/>
      <c r="AE561" s="151"/>
      <c r="AF561"/>
      <c r="AG561"/>
    </row>
    <row r="562" spans="2:34" ht="47.25" customHeight="1" x14ac:dyDescent="0.2">
      <c r="B562" s="55" t="s">
        <v>122</v>
      </c>
      <c r="C562" s="411" t="s">
        <v>123</v>
      </c>
      <c r="D562" s="420"/>
      <c r="E562" s="56" t="s">
        <v>52</v>
      </c>
      <c r="F562" s="58">
        <f t="shared" ref="F562:L562" si="211">F563+F564+F565</f>
        <v>0</v>
      </c>
      <c r="G562" s="58">
        <f t="shared" si="211"/>
        <v>0</v>
      </c>
      <c r="H562" s="58">
        <f t="shared" si="211"/>
        <v>0</v>
      </c>
      <c r="I562" s="58">
        <f t="shared" si="211"/>
        <v>0</v>
      </c>
      <c r="J562" s="58">
        <f t="shared" si="211"/>
        <v>0</v>
      </c>
      <c r="K562" s="58">
        <f t="shared" si="211"/>
        <v>0</v>
      </c>
      <c r="L562" s="58">
        <f t="shared" si="211"/>
        <v>0</v>
      </c>
      <c r="M562" s="132"/>
      <c r="N562" s="55" t="s">
        <v>122</v>
      </c>
      <c r="O562" s="411" t="s">
        <v>123</v>
      </c>
      <c r="P562" s="420"/>
      <c r="Q562" s="56" t="s">
        <v>52</v>
      </c>
      <c r="R562" s="58">
        <f t="shared" ref="R562:X562" si="212">R563+R564+R565</f>
        <v>0</v>
      </c>
      <c r="S562" s="58">
        <f t="shared" si="212"/>
        <v>0</v>
      </c>
      <c r="T562" s="58">
        <f t="shared" si="212"/>
        <v>0</v>
      </c>
      <c r="U562" s="58">
        <f t="shared" si="212"/>
        <v>0</v>
      </c>
      <c r="V562" s="58">
        <f t="shared" si="212"/>
        <v>0</v>
      </c>
      <c r="W562" s="58">
        <f t="shared" si="212"/>
        <v>0</v>
      </c>
      <c r="X562" s="58">
        <f t="shared" si="212"/>
        <v>0</v>
      </c>
      <c r="Y562" s="133"/>
      <c r="Z562" s="146"/>
      <c r="AA562" s="147"/>
      <c r="AB562" s="148"/>
      <c r="AC562" s="149"/>
      <c r="AD562" s="150"/>
      <c r="AE562" s="151"/>
      <c r="AF562"/>
      <c r="AG562"/>
    </row>
    <row r="563" spans="2:34" ht="42.75" customHeight="1" x14ac:dyDescent="0.3">
      <c r="B563" s="152" t="s">
        <v>124</v>
      </c>
      <c r="C563" s="409" t="s">
        <v>125</v>
      </c>
      <c r="D563" s="410"/>
      <c r="E563" s="103" t="s">
        <v>52</v>
      </c>
      <c r="F563" s="65">
        <f>H563-G563</f>
        <v>0</v>
      </c>
      <c r="G563" s="104"/>
      <c r="H563" s="63">
        <f>I563+J563+K563+L563</f>
        <v>0</v>
      </c>
      <c r="I563" s="153"/>
      <c r="J563" s="153"/>
      <c r="K563" s="153"/>
      <c r="L563" s="106"/>
      <c r="M563" s="154"/>
      <c r="N563" s="152" t="s">
        <v>124</v>
      </c>
      <c r="O563" s="409" t="s">
        <v>125</v>
      </c>
      <c r="P563" s="410"/>
      <c r="Q563" s="103" t="s">
        <v>52</v>
      </c>
      <c r="R563" s="65">
        <f>T563-S563</f>
        <v>0</v>
      </c>
      <c r="S563" s="104"/>
      <c r="T563" s="63">
        <f>U563+V563+W563+X563</f>
        <v>0</v>
      </c>
      <c r="U563" s="153"/>
      <c r="V563" s="153"/>
      <c r="W563" s="153"/>
      <c r="X563" s="106"/>
      <c r="Y563" s="133"/>
      <c r="Z563" s="155" t="s">
        <v>126</v>
      </c>
      <c r="AA563" s="156"/>
      <c r="AB563" s="157"/>
      <c r="AC563" s="157"/>
      <c r="AD563" s="158"/>
      <c r="AE563" s="448" t="s">
        <v>127</v>
      </c>
      <c r="AF563" s="448"/>
      <c r="AG563" s="156"/>
    </row>
    <row r="564" spans="2:34" ht="36" customHeight="1" x14ac:dyDescent="0.3">
      <c r="B564" s="152" t="s">
        <v>128</v>
      </c>
      <c r="C564" s="409" t="s">
        <v>125</v>
      </c>
      <c r="D564" s="410"/>
      <c r="E564" s="103" t="s">
        <v>52</v>
      </c>
      <c r="F564" s="65">
        <f>H564-G564</f>
        <v>0</v>
      </c>
      <c r="G564" s="104"/>
      <c r="H564" s="63">
        <f>I564+J564+K564+L564</f>
        <v>0</v>
      </c>
      <c r="I564" s="153"/>
      <c r="J564" s="153"/>
      <c r="K564" s="153"/>
      <c r="L564" s="106"/>
      <c r="M564" s="132"/>
      <c r="N564" s="152" t="s">
        <v>128</v>
      </c>
      <c r="O564" s="409" t="s">
        <v>125</v>
      </c>
      <c r="P564" s="410"/>
      <c r="Q564" s="103" t="s">
        <v>52</v>
      </c>
      <c r="R564" s="65">
        <f>T564-S564</f>
        <v>0</v>
      </c>
      <c r="S564" s="104"/>
      <c r="T564" s="63">
        <f>U564+V564+W564+X564</f>
        <v>0</v>
      </c>
      <c r="U564" s="153"/>
      <c r="V564" s="153"/>
      <c r="W564" s="153"/>
      <c r="X564" s="106"/>
      <c r="Y564" s="133"/>
      <c r="Z564" s="159" t="s">
        <v>129</v>
      </c>
      <c r="AA564" s="159"/>
      <c r="AB564" s="156"/>
      <c r="AC564" s="156"/>
      <c r="AD564" s="160"/>
      <c r="AE564" s="161" t="s">
        <v>130</v>
      </c>
      <c r="AF564" s="161"/>
      <c r="AG564" s="159"/>
      <c r="AH564" s="162"/>
    </row>
    <row r="565" spans="2:34" ht="36" customHeight="1" x14ac:dyDescent="0.3">
      <c r="B565" s="152" t="s">
        <v>131</v>
      </c>
      <c r="C565" s="409" t="s">
        <v>125</v>
      </c>
      <c r="D565" s="410"/>
      <c r="E565" s="103"/>
      <c r="F565" s="65"/>
      <c r="G565" s="104"/>
      <c r="H565" s="63"/>
      <c r="I565" s="153"/>
      <c r="J565" s="153"/>
      <c r="K565" s="153"/>
      <c r="L565" s="106"/>
      <c r="M565" s="132"/>
      <c r="N565" s="152" t="s">
        <v>131</v>
      </c>
      <c r="O565" s="409" t="s">
        <v>125</v>
      </c>
      <c r="P565" s="410"/>
      <c r="Q565" s="103"/>
      <c r="R565" s="65"/>
      <c r="S565" s="104"/>
      <c r="T565" s="63"/>
      <c r="U565" s="153"/>
      <c r="V565" s="153"/>
      <c r="W565" s="153"/>
      <c r="X565" s="106"/>
      <c r="Y565" s="133"/>
      <c r="Z565" s="159"/>
      <c r="AA565" s="159"/>
      <c r="AB565" s="156"/>
      <c r="AC565" s="156"/>
      <c r="AD565" s="160"/>
      <c r="AE565" s="161"/>
      <c r="AF565" s="161"/>
      <c r="AG565" s="159"/>
      <c r="AH565" s="162"/>
    </row>
    <row r="566" spans="2:34" ht="29.25" customHeight="1" x14ac:dyDescent="0.3">
      <c r="B566" s="152" t="s">
        <v>132</v>
      </c>
      <c r="C566" s="409" t="s">
        <v>121</v>
      </c>
      <c r="D566" s="410"/>
      <c r="E566" s="103" t="s">
        <v>52</v>
      </c>
      <c r="F566" s="65">
        <f>H566-G566</f>
        <v>0</v>
      </c>
      <c r="G566" s="104"/>
      <c r="H566" s="63">
        <f>I566+J566+K566+L566</f>
        <v>0</v>
      </c>
      <c r="I566" s="153"/>
      <c r="J566" s="153"/>
      <c r="K566" s="153"/>
      <c r="L566" s="106"/>
      <c r="M566" s="132"/>
      <c r="N566" s="152" t="s">
        <v>132</v>
      </c>
      <c r="O566" s="409" t="s">
        <v>121</v>
      </c>
      <c r="P566" s="410"/>
      <c r="Q566" s="103" t="s">
        <v>52</v>
      </c>
      <c r="R566" s="65">
        <f>T566-S566</f>
        <v>0</v>
      </c>
      <c r="S566" s="104"/>
      <c r="T566" s="63">
        <f>U566+V566+W566+X566</f>
        <v>0</v>
      </c>
      <c r="U566" s="153"/>
      <c r="V566" s="153"/>
      <c r="W566" s="153"/>
      <c r="X566" s="106"/>
      <c r="Y566" s="163"/>
      <c r="Z566" s="159" t="s">
        <v>133</v>
      </c>
      <c r="AA566" s="159"/>
      <c r="AB566" s="156"/>
      <c r="AC566" s="156"/>
      <c r="AD566" s="160"/>
      <c r="AE566" s="161" t="s">
        <v>134</v>
      </c>
      <c r="AF566" s="161"/>
      <c r="AG566" s="161"/>
      <c r="AH566" s="162"/>
    </row>
    <row r="567" spans="2:34" ht="28.5" customHeight="1" x14ac:dyDescent="0.3">
      <c r="B567" s="164" t="s">
        <v>135</v>
      </c>
      <c r="C567" s="414" t="s">
        <v>136</v>
      </c>
      <c r="D567" s="415"/>
      <c r="E567" s="165" t="s">
        <v>52</v>
      </c>
      <c r="F567" s="166">
        <f t="shared" ref="F567:L567" si="213">F568+F569</f>
        <v>0</v>
      </c>
      <c r="G567" s="166">
        <f t="shared" si="213"/>
        <v>0</v>
      </c>
      <c r="H567" s="167">
        <f t="shared" si="213"/>
        <v>0</v>
      </c>
      <c r="I567" s="167">
        <f t="shared" si="213"/>
        <v>0</v>
      </c>
      <c r="J567" s="167">
        <f t="shared" si="213"/>
        <v>0</v>
      </c>
      <c r="K567" s="167">
        <f t="shared" si="213"/>
        <v>0</v>
      </c>
      <c r="L567" s="168">
        <f t="shared" si="213"/>
        <v>0</v>
      </c>
      <c r="M567" s="132"/>
      <c r="N567" s="164" t="s">
        <v>135</v>
      </c>
      <c r="O567" s="414" t="s">
        <v>136</v>
      </c>
      <c r="P567" s="415"/>
      <c r="Q567" s="165" t="s">
        <v>52</v>
      </c>
      <c r="R567" s="166">
        <f t="shared" ref="R567:X567" si="214">R568+R569</f>
        <v>0</v>
      </c>
      <c r="S567" s="166">
        <f t="shared" si="214"/>
        <v>0</v>
      </c>
      <c r="T567" s="167">
        <f t="shared" si="214"/>
        <v>0</v>
      </c>
      <c r="U567" s="167">
        <f t="shared" si="214"/>
        <v>0</v>
      </c>
      <c r="V567" s="167">
        <f t="shared" si="214"/>
        <v>0</v>
      </c>
      <c r="W567" s="167">
        <f t="shared" si="214"/>
        <v>0</v>
      </c>
      <c r="X567" s="168">
        <f t="shared" si="214"/>
        <v>0</v>
      </c>
      <c r="Y567" s="169"/>
      <c r="Z567" s="159" t="s">
        <v>137</v>
      </c>
      <c r="AA567" s="159"/>
      <c r="AB567" s="156"/>
      <c r="AC567" s="156"/>
      <c r="AD567" s="170" t="s">
        <v>138</v>
      </c>
      <c r="AE567" s="171"/>
      <c r="AF567" s="161"/>
      <c r="AG567" s="161"/>
      <c r="AH567" s="162"/>
    </row>
    <row r="568" spans="2:34" ht="39.75" customHeight="1" x14ac:dyDescent="0.3">
      <c r="B568" s="152" t="s">
        <v>139</v>
      </c>
      <c r="C568" s="409" t="s">
        <v>140</v>
      </c>
      <c r="D568" s="413"/>
      <c r="E568" s="103" t="s">
        <v>52</v>
      </c>
      <c r="F568" s="65">
        <f t="shared" ref="F568:F573" si="215">H568-G568</f>
        <v>0</v>
      </c>
      <c r="G568" s="104"/>
      <c r="H568" s="63">
        <f t="shared" ref="H568:H573" si="216">I568+J568+K568+L568</f>
        <v>0</v>
      </c>
      <c r="I568" s="153"/>
      <c r="J568" s="153"/>
      <c r="K568" s="153"/>
      <c r="L568" s="106"/>
      <c r="M568" s="132"/>
      <c r="N568" s="152" t="s">
        <v>139</v>
      </c>
      <c r="O568" s="409" t="s">
        <v>140</v>
      </c>
      <c r="P568" s="413"/>
      <c r="Q568" s="103" t="s">
        <v>52</v>
      </c>
      <c r="R568" s="65">
        <f t="shared" ref="R568:R573" si="217">T568-S568</f>
        <v>0</v>
      </c>
      <c r="S568" s="104"/>
      <c r="T568" s="63">
        <f t="shared" ref="T568:T573" si="218">U568+V568+W568+X568</f>
        <v>0</v>
      </c>
      <c r="U568" s="153"/>
      <c r="V568" s="153"/>
      <c r="W568" s="153"/>
      <c r="X568" s="106"/>
      <c r="Y568" s="169"/>
      <c r="Z568" s="159"/>
      <c r="AA568" s="159"/>
      <c r="AB568" s="156"/>
      <c r="AC568" s="156"/>
      <c r="AE568" s="172" t="s">
        <v>141</v>
      </c>
      <c r="AF568" s="171"/>
      <c r="AG568" s="171"/>
      <c r="AH568" s="162"/>
    </row>
    <row r="569" spans="2:34" ht="37.5" customHeight="1" x14ac:dyDescent="0.3">
      <c r="B569" s="152" t="s">
        <v>142</v>
      </c>
      <c r="C569" s="409" t="s">
        <v>140</v>
      </c>
      <c r="D569" s="413"/>
      <c r="E569" s="103" t="s">
        <v>52</v>
      </c>
      <c r="F569" s="65">
        <f t="shared" si="215"/>
        <v>0</v>
      </c>
      <c r="G569" s="104"/>
      <c r="H569" s="63">
        <f t="shared" si="216"/>
        <v>0</v>
      </c>
      <c r="I569" s="153"/>
      <c r="J569" s="153"/>
      <c r="K569" s="153"/>
      <c r="L569" s="106"/>
      <c r="M569" s="132"/>
      <c r="N569" s="152" t="s">
        <v>142</v>
      </c>
      <c r="O569" s="409" t="s">
        <v>140</v>
      </c>
      <c r="P569" s="413"/>
      <c r="Q569" s="103" t="s">
        <v>52</v>
      </c>
      <c r="R569" s="65">
        <f t="shared" si="217"/>
        <v>0</v>
      </c>
      <c r="S569" s="104"/>
      <c r="T569" s="63">
        <f t="shared" si="218"/>
        <v>0</v>
      </c>
      <c r="U569" s="153"/>
      <c r="V569" s="153"/>
      <c r="W569" s="153"/>
      <c r="X569" s="106"/>
      <c r="Y569" s="169"/>
      <c r="Z569" s="159" t="s">
        <v>143</v>
      </c>
      <c r="AA569" s="173"/>
      <c r="AB569" s="174"/>
      <c r="AC569" s="174"/>
      <c r="AD569" s="174"/>
      <c r="AE569" s="161" t="s">
        <v>144</v>
      </c>
      <c r="AF569" s="173"/>
      <c r="AG569" s="173"/>
      <c r="AH569" s="162"/>
    </row>
    <row r="570" spans="2:34" ht="15.75" customHeight="1" x14ac:dyDescent="0.3">
      <c r="B570" s="152" t="s">
        <v>145</v>
      </c>
      <c r="C570" s="409" t="s">
        <v>121</v>
      </c>
      <c r="D570" s="410"/>
      <c r="E570" s="103" t="s">
        <v>52</v>
      </c>
      <c r="F570" s="65">
        <f t="shared" si="215"/>
        <v>0</v>
      </c>
      <c r="G570" s="104"/>
      <c r="H570" s="63">
        <f t="shared" si="216"/>
        <v>0</v>
      </c>
      <c r="I570" s="153"/>
      <c r="J570" s="153"/>
      <c r="K570" s="153"/>
      <c r="L570" s="106"/>
      <c r="M570" s="175"/>
      <c r="N570" s="152" t="s">
        <v>145</v>
      </c>
      <c r="O570" s="409" t="s">
        <v>121</v>
      </c>
      <c r="P570" s="410"/>
      <c r="Q570" s="103" t="s">
        <v>52</v>
      </c>
      <c r="R570" s="65">
        <f t="shared" si="217"/>
        <v>0</v>
      </c>
      <c r="S570" s="104"/>
      <c r="T570" s="63">
        <f t="shared" si="218"/>
        <v>0</v>
      </c>
      <c r="U570" s="153"/>
      <c r="V570" s="153"/>
      <c r="W570" s="153"/>
      <c r="X570" s="106"/>
      <c r="Y570" s="111"/>
      <c r="Z570" s="176" t="s">
        <v>144</v>
      </c>
      <c r="AA570" s="177"/>
      <c r="AB570" s="178"/>
      <c r="AC570" s="179"/>
      <c r="AD570" s="180"/>
      <c r="AE570" s="181"/>
      <c r="AF570" s="182"/>
      <c r="AG570" s="182"/>
    </row>
    <row r="571" spans="2:34" ht="18.75" customHeight="1" x14ac:dyDescent="0.25">
      <c r="B571" s="55" t="s">
        <v>146</v>
      </c>
      <c r="C571" s="411" t="s">
        <v>147</v>
      </c>
      <c r="D571" s="412"/>
      <c r="E571" s="56" t="s">
        <v>52</v>
      </c>
      <c r="F571" s="58">
        <f t="shared" si="215"/>
        <v>0</v>
      </c>
      <c r="G571" s="183"/>
      <c r="H571" s="58">
        <f t="shared" si="216"/>
        <v>0</v>
      </c>
      <c r="I571" s="109"/>
      <c r="J571" s="109"/>
      <c r="K571" s="109"/>
      <c r="L571" s="184"/>
      <c r="M571" s="175"/>
      <c r="N571" s="55" t="s">
        <v>146</v>
      </c>
      <c r="O571" s="411" t="s">
        <v>147</v>
      </c>
      <c r="P571" s="412"/>
      <c r="Q571" s="56" t="s">
        <v>52</v>
      </c>
      <c r="R571" s="58">
        <f t="shared" si="217"/>
        <v>0</v>
      </c>
      <c r="S571" s="183"/>
      <c r="T571" s="58">
        <f t="shared" si="218"/>
        <v>0</v>
      </c>
      <c r="U571" s="109"/>
      <c r="V571" s="109"/>
      <c r="W571" s="109"/>
      <c r="X571" s="184"/>
      <c r="Y571" s="185"/>
      <c r="Z571" s="177"/>
      <c r="AA571" s="177"/>
      <c r="AB571" s="186"/>
      <c r="AC571" s="187"/>
      <c r="AD571" s="111"/>
      <c r="AE571" s="119"/>
    </row>
    <row r="572" spans="2:34" ht="15.75" customHeight="1" x14ac:dyDescent="0.2">
      <c r="B572" s="55" t="s">
        <v>148</v>
      </c>
      <c r="C572" s="411" t="s">
        <v>149</v>
      </c>
      <c r="D572" s="412"/>
      <c r="E572" s="56" t="s">
        <v>52</v>
      </c>
      <c r="F572" s="58">
        <f t="shared" si="215"/>
        <v>0</v>
      </c>
      <c r="G572" s="183"/>
      <c r="H572" s="58">
        <f t="shared" si="216"/>
        <v>0</v>
      </c>
      <c r="I572" s="109"/>
      <c r="J572" s="109"/>
      <c r="K572" s="109"/>
      <c r="L572" s="184"/>
      <c r="M572" s="132"/>
      <c r="N572" s="55" t="s">
        <v>148</v>
      </c>
      <c r="O572" s="411" t="s">
        <v>149</v>
      </c>
      <c r="P572" s="412"/>
      <c r="Q572" s="56" t="s">
        <v>52</v>
      </c>
      <c r="R572" s="58">
        <f t="shared" si="217"/>
        <v>0</v>
      </c>
      <c r="S572" s="183"/>
      <c r="T572" s="58">
        <f t="shared" si="218"/>
        <v>0</v>
      </c>
      <c r="U572" s="109"/>
      <c r="V572" s="109"/>
      <c r="W572" s="109"/>
      <c r="X572" s="184"/>
      <c r="Y572" s="188"/>
      <c r="Z572" s="169"/>
      <c r="AA572" s="111"/>
      <c r="AB572" s="111"/>
      <c r="AC572" s="111"/>
      <c r="AD572" s="111"/>
      <c r="AE572" s="119"/>
    </row>
    <row r="573" spans="2:34" ht="30.75" customHeight="1" x14ac:dyDescent="0.2">
      <c r="B573" s="55" t="s">
        <v>150</v>
      </c>
      <c r="C573" s="411" t="s">
        <v>151</v>
      </c>
      <c r="D573" s="412"/>
      <c r="E573" s="88" t="s">
        <v>52</v>
      </c>
      <c r="F573" s="58">
        <f t="shared" si="215"/>
        <v>0</v>
      </c>
      <c r="G573" s="183"/>
      <c r="H573" s="58">
        <f t="shared" si="216"/>
        <v>0</v>
      </c>
      <c r="I573" s="109"/>
      <c r="J573" s="109"/>
      <c r="K573" s="109"/>
      <c r="L573" s="184"/>
      <c r="M573" s="189"/>
      <c r="N573" s="55" t="s">
        <v>150</v>
      </c>
      <c r="O573" s="411" t="s">
        <v>151</v>
      </c>
      <c r="P573" s="412"/>
      <c r="Q573" s="88" t="s">
        <v>52</v>
      </c>
      <c r="R573" s="58">
        <f t="shared" si="217"/>
        <v>0</v>
      </c>
      <c r="S573" s="183"/>
      <c r="T573" s="58">
        <f t="shared" si="218"/>
        <v>0</v>
      </c>
      <c r="U573" s="109"/>
      <c r="V573" s="109"/>
      <c r="W573" s="109"/>
      <c r="X573" s="184"/>
      <c r="Y573" s="188"/>
      <c r="Z573" s="111"/>
      <c r="AA573" s="185"/>
      <c r="AB573" s="185"/>
      <c r="AC573" s="185"/>
      <c r="AD573" s="185"/>
      <c r="AE573" s="119"/>
    </row>
    <row r="574" spans="2:34" ht="34.5" customHeight="1" x14ac:dyDescent="0.2">
      <c r="B574" s="55" t="s">
        <v>152</v>
      </c>
      <c r="C574" s="411" t="s">
        <v>153</v>
      </c>
      <c r="D574" s="420"/>
      <c r="E574" s="56" t="s">
        <v>52</v>
      </c>
      <c r="F574" s="89">
        <f t="shared" ref="F574:L574" si="219">F575+F576+F577+F578</f>
        <v>0</v>
      </c>
      <c r="G574" s="89">
        <f t="shared" si="219"/>
        <v>0</v>
      </c>
      <c r="H574" s="89">
        <f t="shared" si="219"/>
        <v>0</v>
      </c>
      <c r="I574" s="89">
        <f t="shared" si="219"/>
        <v>0</v>
      </c>
      <c r="J574" s="89">
        <f t="shared" si="219"/>
        <v>0</v>
      </c>
      <c r="K574" s="89">
        <f t="shared" si="219"/>
        <v>0</v>
      </c>
      <c r="L574" s="89">
        <f t="shared" si="219"/>
        <v>0</v>
      </c>
      <c r="M574" s="132"/>
      <c r="N574" s="55" t="s">
        <v>152</v>
      </c>
      <c r="O574" s="411" t="s">
        <v>153</v>
      </c>
      <c r="P574" s="420"/>
      <c r="Q574" s="56" t="s">
        <v>52</v>
      </c>
      <c r="R574" s="89">
        <f t="shared" ref="R574:X574" si="220">R575+R576+R577+R578</f>
        <v>0</v>
      </c>
      <c r="S574" s="89">
        <f t="shared" si="220"/>
        <v>0</v>
      </c>
      <c r="T574" s="89">
        <f t="shared" si="220"/>
        <v>0</v>
      </c>
      <c r="U574" s="89">
        <f t="shared" si="220"/>
        <v>0</v>
      </c>
      <c r="V574" s="89">
        <f t="shared" si="220"/>
        <v>0</v>
      </c>
      <c r="W574" s="89">
        <f t="shared" si="220"/>
        <v>0</v>
      </c>
      <c r="X574" s="89">
        <f t="shared" si="220"/>
        <v>0</v>
      </c>
      <c r="Y574" s="188"/>
      <c r="Z574" s="185"/>
      <c r="AA574" s="190"/>
      <c r="AB574" s="191"/>
      <c r="AC574" s="191"/>
      <c r="AD574" s="191"/>
      <c r="AE574" s="119"/>
    </row>
    <row r="575" spans="2:34" ht="36.75" customHeight="1" x14ac:dyDescent="0.2">
      <c r="B575" s="192" t="s">
        <v>154</v>
      </c>
      <c r="C575" s="409" t="s">
        <v>241</v>
      </c>
      <c r="D575" s="410"/>
      <c r="E575" s="103" t="s">
        <v>52</v>
      </c>
      <c r="F575" s="193"/>
      <c r="G575" s="104"/>
      <c r="H575" s="194">
        <f>I575+J575+K575+L575</f>
        <v>0</v>
      </c>
      <c r="I575" s="153"/>
      <c r="J575" s="195"/>
      <c r="K575" s="196">
        <f>F575</f>
        <v>0</v>
      </c>
      <c r="L575" s="106"/>
      <c r="M575" s="132"/>
      <c r="N575" s="192" t="s">
        <v>154</v>
      </c>
      <c r="O575" s="409" t="s">
        <v>241</v>
      </c>
      <c r="P575" s="410"/>
      <c r="Q575" s="103" t="s">
        <v>52</v>
      </c>
      <c r="R575" s="193"/>
      <c r="S575" s="104"/>
      <c r="T575" s="194">
        <f>U575+V575+W575+X575</f>
        <v>0</v>
      </c>
      <c r="U575" s="153"/>
      <c r="V575" s="195"/>
      <c r="W575" s="196">
        <f>R575</f>
        <v>0</v>
      </c>
      <c r="X575" s="106"/>
      <c r="Y575" s="188"/>
      <c r="Z575" s="197"/>
      <c r="AA575" s="198"/>
      <c r="AB575" s="191"/>
      <c r="AC575" s="191"/>
      <c r="AD575" s="191"/>
      <c r="AE575" s="119"/>
    </row>
    <row r="576" spans="2:34" ht="42" customHeight="1" x14ac:dyDescent="0.2">
      <c r="B576" s="192" t="s">
        <v>155</v>
      </c>
      <c r="C576" s="409" t="s">
        <v>156</v>
      </c>
      <c r="D576" s="410"/>
      <c r="E576" s="103" t="s">
        <v>52</v>
      </c>
      <c r="F576" s="65">
        <f>H576-G576</f>
        <v>0</v>
      </c>
      <c r="G576" s="104"/>
      <c r="H576" s="194">
        <f>I576+J576+K576+L576</f>
        <v>0</v>
      </c>
      <c r="I576" s="153"/>
      <c r="J576" s="195"/>
      <c r="K576" s="153"/>
      <c r="L576" s="106"/>
      <c r="M576" s="132"/>
      <c r="N576" s="192" t="s">
        <v>155</v>
      </c>
      <c r="O576" s="409" t="s">
        <v>156</v>
      </c>
      <c r="P576" s="410"/>
      <c r="Q576" s="103" t="s">
        <v>52</v>
      </c>
      <c r="R576" s="65">
        <f>T576-S576</f>
        <v>0</v>
      </c>
      <c r="S576" s="104"/>
      <c r="T576" s="194">
        <f>U576+V576+W576+X576</f>
        <v>0</v>
      </c>
      <c r="U576" s="153"/>
      <c r="V576" s="195"/>
      <c r="W576" s="153"/>
      <c r="X576" s="106"/>
      <c r="Y576" s="188"/>
      <c r="Z576" s="197"/>
      <c r="AA576" s="199"/>
      <c r="AB576" s="191"/>
      <c r="AC576" s="191"/>
      <c r="AD576" s="191"/>
      <c r="AE576" s="119"/>
    </row>
    <row r="577" spans="2:34" ht="42" customHeight="1" x14ac:dyDescent="0.2">
      <c r="B577" s="192" t="s">
        <v>157</v>
      </c>
      <c r="C577" s="409" t="s">
        <v>156</v>
      </c>
      <c r="D577" s="410"/>
      <c r="E577" s="103"/>
      <c r="F577" s="65"/>
      <c r="G577" s="104"/>
      <c r="H577" s="194"/>
      <c r="I577" s="153"/>
      <c r="J577" s="195"/>
      <c r="K577" s="153"/>
      <c r="L577" s="106"/>
      <c r="M577" s="132"/>
      <c r="N577" s="192" t="s">
        <v>157</v>
      </c>
      <c r="O577" s="409" t="s">
        <v>156</v>
      </c>
      <c r="P577" s="410"/>
      <c r="Q577" s="103"/>
      <c r="R577" s="65"/>
      <c r="S577" s="104"/>
      <c r="T577" s="194"/>
      <c r="U577" s="153"/>
      <c r="V577" s="195"/>
      <c r="W577" s="153"/>
      <c r="X577" s="106"/>
      <c r="Y577" s="188"/>
      <c r="Z577" s="197"/>
      <c r="AA577" s="199"/>
      <c r="AB577" s="191"/>
      <c r="AC577" s="191"/>
      <c r="AD577" s="191"/>
      <c r="AE577" s="119"/>
    </row>
    <row r="578" spans="2:34" ht="16.5" customHeight="1" x14ac:dyDescent="0.2">
      <c r="B578" s="192" t="s">
        <v>158</v>
      </c>
      <c r="C578" s="409" t="s">
        <v>156</v>
      </c>
      <c r="D578" s="410"/>
      <c r="E578" s="103" t="s">
        <v>52</v>
      </c>
      <c r="F578" s="65">
        <f>H578-G578</f>
        <v>0</v>
      </c>
      <c r="G578" s="104"/>
      <c r="H578" s="194">
        <f>I578+J578+K578+L578</f>
        <v>0</v>
      </c>
      <c r="I578" s="153"/>
      <c r="J578" s="195"/>
      <c r="K578" s="153"/>
      <c r="L578" s="106"/>
      <c r="M578" s="132"/>
      <c r="N578" s="192" t="s">
        <v>158</v>
      </c>
      <c r="O578" s="409" t="s">
        <v>156</v>
      </c>
      <c r="P578" s="410"/>
      <c r="Q578" s="103" t="s">
        <v>52</v>
      </c>
      <c r="R578" s="65">
        <f>T578-S578</f>
        <v>0</v>
      </c>
      <c r="S578" s="104"/>
      <c r="T578" s="194">
        <f>U578+V578+W578+X578</f>
        <v>0</v>
      </c>
      <c r="U578" s="153"/>
      <c r="V578" s="195"/>
      <c r="W578" s="153"/>
      <c r="X578" s="106"/>
      <c r="Y578" s="188"/>
      <c r="Z578" s="200"/>
      <c r="AA578" s="199"/>
      <c r="AB578" s="191"/>
      <c r="AC578" s="191"/>
      <c r="AD578" s="191"/>
      <c r="AE578" s="119"/>
    </row>
    <row r="579" spans="2:34" ht="35.25" customHeight="1" x14ac:dyDescent="0.2">
      <c r="B579" s="55" t="s">
        <v>159</v>
      </c>
      <c r="C579" s="411" t="s">
        <v>160</v>
      </c>
      <c r="D579" s="412"/>
      <c r="E579" s="56" t="s">
        <v>52</v>
      </c>
      <c r="F579" s="58">
        <f>H579-G579</f>
        <v>0</v>
      </c>
      <c r="G579" s="183"/>
      <c r="H579" s="58">
        <f>I579+J579+K579+L579</f>
        <v>0</v>
      </c>
      <c r="I579" s="109"/>
      <c r="J579" s="201"/>
      <c r="K579" s="109"/>
      <c r="L579" s="202"/>
      <c r="M579" s="132"/>
      <c r="N579" s="55" t="s">
        <v>159</v>
      </c>
      <c r="O579" s="411" t="s">
        <v>160</v>
      </c>
      <c r="P579" s="412"/>
      <c r="Q579" s="56" t="s">
        <v>52</v>
      </c>
      <c r="R579" s="58">
        <f>T579-S579</f>
        <v>0</v>
      </c>
      <c r="S579" s="183"/>
      <c r="T579" s="58">
        <f>U579+V579+W579+X579</f>
        <v>0</v>
      </c>
      <c r="U579" s="109"/>
      <c r="V579" s="201"/>
      <c r="W579" s="109"/>
      <c r="X579" s="202"/>
      <c r="Y579" s="188"/>
      <c r="Z579" s="200"/>
      <c r="AA579" s="199"/>
      <c r="AB579" s="191"/>
      <c r="AC579" s="191"/>
      <c r="AD579" s="191"/>
      <c r="AE579" s="119"/>
    </row>
    <row r="580" spans="2:34" s="209" customFormat="1" ht="35.25" customHeight="1" x14ac:dyDescent="0.3">
      <c r="B580" s="203" t="s">
        <v>161</v>
      </c>
      <c r="C580" s="416" t="s">
        <v>162</v>
      </c>
      <c r="D580" s="417"/>
      <c r="E580" s="56" t="s">
        <v>52</v>
      </c>
      <c r="F580" s="58">
        <f>H580-G580</f>
        <v>0</v>
      </c>
      <c r="G580" s="204"/>
      <c r="H580" s="58">
        <f>I580+J580+K580+L580</f>
        <v>0</v>
      </c>
      <c r="I580" s="204"/>
      <c r="J580" s="205"/>
      <c r="K580" s="206"/>
      <c r="L580" s="207"/>
      <c r="M580" s="132"/>
      <c r="N580" s="203" t="s">
        <v>161</v>
      </c>
      <c r="O580" s="416" t="s">
        <v>162</v>
      </c>
      <c r="P580" s="417"/>
      <c r="Q580" s="56" t="s">
        <v>52</v>
      </c>
      <c r="R580" s="58">
        <f>T580-S580</f>
        <v>0</v>
      </c>
      <c r="S580" s="204"/>
      <c r="T580" s="58">
        <f>U580+V580+W580+X580</f>
        <v>0</v>
      </c>
      <c r="U580" s="204"/>
      <c r="V580" s="205"/>
      <c r="W580" s="206"/>
      <c r="X580" s="207"/>
      <c r="Y580" s="208"/>
      <c r="Z580" s="200"/>
      <c r="AA580" s="191"/>
      <c r="AB580" s="191"/>
      <c r="AC580" s="191"/>
      <c r="AD580" s="191"/>
      <c r="AE580" s="111"/>
      <c r="AF580" s="36"/>
      <c r="AG580" s="36"/>
      <c r="AH580" s="36"/>
    </row>
    <row r="581" spans="2:34" s="209" customFormat="1" ht="35.25" customHeight="1" x14ac:dyDescent="0.2">
      <c r="B581" s="210" t="s">
        <v>163</v>
      </c>
      <c r="C581" s="418" t="s">
        <v>164</v>
      </c>
      <c r="D581" s="211" t="s">
        <v>165</v>
      </c>
      <c r="E581" s="212" t="s">
        <v>52</v>
      </c>
      <c r="F581" s="213">
        <f>H581-G581</f>
        <v>0</v>
      </c>
      <c r="G581" s="213"/>
      <c r="H581" s="214">
        <f>H537-H552</f>
        <v>0</v>
      </c>
      <c r="I581" s="213"/>
      <c r="J581" s="213"/>
      <c r="K581" s="214"/>
      <c r="L581" s="215"/>
      <c r="M581" s="132"/>
      <c r="N581" s="210" t="s">
        <v>163</v>
      </c>
      <c r="O581" s="418" t="s">
        <v>164</v>
      </c>
      <c r="P581" s="211" t="s">
        <v>165</v>
      </c>
      <c r="Q581" s="212" t="s">
        <v>52</v>
      </c>
      <c r="R581" s="213">
        <f>T581-S581</f>
        <v>0</v>
      </c>
      <c r="S581" s="213"/>
      <c r="T581" s="214">
        <f>T537-T552</f>
        <v>0</v>
      </c>
      <c r="U581" s="213"/>
      <c r="V581" s="213"/>
      <c r="W581" s="214"/>
      <c r="X581" s="215"/>
      <c r="Y581" s="208"/>
      <c r="Z581" s="197"/>
      <c r="AA581" s="191"/>
      <c r="AB581" s="191"/>
      <c r="AC581" s="191"/>
      <c r="AD581" s="191"/>
      <c r="AE581" s="111"/>
      <c r="AF581" s="36"/>
      <c r="AG581" s="36"/>
      <c r="AH581" s="36"/>
    </row>
    <row r="582" spans="2:34" s="209" customFormat="1" ht="35.25" customHeight="1" x14ac:dyDescent="0.2">
      <c r="B582" s="210" t="s">
        <v>166</v>
      </c>
      <c r="C582" s="419"/>
      <c r="D582" s="211" t="s">
        <v>167</v>
      </c>
      <c r="E582" s="212" t="s">
        <v>168</v>
      </c>
      <c r="F582" s="213" t="e">
        <f>H582-G582</f>
        <v>#DIV/0!</v>
      </c>
      <c r="G582" s="216"/>
      <c r="H582" s="216" t="e">
        <f>H581/H537*100</f>
        <v>#DIV/0!</v>
      </c>
      <c r="I582" s="216"/>
      <c r="J582" s="216"/>
      <c r="K582" s="216"/>
      <c r="L582" s="217"/>
      <c r="M582" s="132"/>
      <c r="N582" s="210" t="s">
        <v>166</v>
      </c>
      <c r="O582" s="419"/>
      <c r="P582" s="211" t="s">
        <v>167</v>
      </c>
      <c r="Q582" s="212" t="s">
        <v>168</v>
      </c>
      <c r="R582" s="213" t="e">
        <f>T582-S582</f>
        <v>#DIV/0!</v>
      </c>
      <c r="S582" s="216"/>
      <c r="T582" s="216" t="e">
        <f>T581/T537*100</f>
        <v>#DIV/0!</v>
      </c>
      <c r="U582" s="216"/>
      <c r="V582" s="216"/>
      <c r="W582" s="216"/>
      <c r="X582" s="217"/>
      <c r="Y582" s="208"/>
      <c r="Z582" s="218"/>
      <c r="AA582" s="219"/>
      <c r="AB582" s="219"/>
      <c r="AC582" s="219"/>
      <c r="AD582" s="219"/>
      <c r="AE582" s="220"/>
      <c r="AF582" s="221"/>
      <c r="AG582" s="221"/>
      <c r="AH582" s="221"/>
    </row>
    <row r="583" spans="2:34" s="209" customFormat="1" ht="35.25" customHeight="1" thickBot="1" x14ac:dyDescent="0.25">
      <c r="B583" s="222" t="s">
        <v>169</v>
      </c>
      <c r="C583" s="426" t="s">
        <v>170</v>
      </c>
      <c r="D583" s="427"/>
      <c r="E583" s="223" t="s">
        <v>52</v>
      </c>
      <c r="F583" s="224">
        <f>F552</f>
        <v>0</v>
      </c>
      <c r="G583" s="225"/>
      <c r="H583" s="226">
        <f>F583</f>
        <v>0</v>
      </c>
      <c r="I583" s="225"/>
      <c r="J583" s="225"/>
      <c r="K583" s="224">
        <f>K552</f>
        <v>0</v>
      </c>
      <c r="L583" s="227">
        <f>L552</f>
        <v>0</v>
      </c>
      <c r="M583" s="132"/>
      <c r="N583" s="222" t="s">
        <v>169</v>
      </c>
      <c r="O583" s="426" t="s">
        <v>170</v>
      </c>
      <c r="P583" s="427"/>
      <c r="Q583" s="223" t="s">
        <v>52</v>
      </c>
      <c r="R583" s="224">
        <f>R552</f>
        <v>0</v>
      </c>
      <c r="S583" s="225"/>
      <c r="T583" s="226">
        <f>R583</f>
        <v>0</v>
      </c>
      <c r="U583" s="225"/>
      <c r="V583" s="225"/>
      <c r="W583" s="224">
        <f>W552</f>
        <v>0</v>
      </c>
      <c r="X583" s="227">
        <f>X552</f>
        <v>0</v>
      </c>
      <c r="Y583" s="208"/>
      <c r="Z583" s="218"/>
      <c r="AA583" s="219"/>
      <c r="AB583" s="219"/>
      <c r="AC583" s="219"/>
      <c r="AD583" s="219"/>
      <c r="AE583" s="220"/>
      <c r="AF583" s="221"/>
      <c r="AG583" s="221"/>
      <c r="AH583" s="221"/>
    </row>
    <row r="584" spans="2:34" ht="27" thickBot="1" x14ac:dyDescent="0.45">
      <c r="B584" s="423" t="s">
        <v>171</v>
      </c>
      <c r="C584" s="424"/>
      <c r="D584" s="424"/>
      <c r="E584" s="424"/>
      <c r="F584" s="424"/>
      <c r="G584" s="425"/>
      <c r="H584" s="228"/>
      <c r="I584" s="228"/>
      <c r="J584" s="228"/>
      <c r="K584" s="228"/>
      <c r="L584" s="229"/>
      <c r="N584" s="423" t="s">
        <v>171</v>
      </c>
      <c r="O584" s="424"/>
      <c r="P584" s="424"/>
      <c r="Q584" s="424"/>
      <c r="R584" s="424"/>
      <c r="S584" s="425"/>
      <c r="T584" s="228"/>
      <c r="U584" s="228"/>
      <c r="V584" s="228"/>
      <c r="W584" s="228"/>
      <c r="X584" s="229"/>
      <c r="Y584" s="188"/>
      <c r="Z584" s="218"/>
      <c r="AA584" s="219"/>
      <c r="AB584" s="219"/>
      <c r="AC584" s="219"/>
      <c r="AD584" s="219"/>
      <c r="AE584" s="220"/>
      <c r="AF584" s="209"/>
      <c r="AG584" s="209"/>
      <c r="AH584" s="209"/>
    </row>
    <row r="585" spans="2:34" ht="32.25" customHeight="1" thickBot="1" x14ac:dyDescent="0.3">
      <c r="B585" s="230" t="s">
        <v>172</v>
      </c>
      <c r="C585" s="430" t="s">
        <v>173</v>
      </c>
      <c r="D585" s="431"/>
      <c r="E585" s="231" t="s">
        <v>174</v>
      </c>
      <c r="F585" s="232" t="s">
        <v>175</v>
      </c>
      <c r="G585" s="233" t="s">
        <v>176</v>
      </c>
      <c r="H585" s="119"/>
      <c r="I585" s="119"/>
      <c r="J585" s="119"/>
      <c r="K585" s="119"/>
      <c r="L585" s="234"/>
      <c r="N585" s="230" t="s">
        <v>172</v>
      </c>
      <c r="O585" s="430" t="s">
        <v>173</v>
      </c>
      <c r="P585" s="431"/>
      <c r="Q585" s="231" t="s">
        <v>174</v>
      </c>
      <c r="R585" s="232" t="s">
        <v>175</v>
      </c>
      <c r="S585" s="233" t="s">
        <v>176</v>
      </c>
      <c r="T585" s="119"/>
      <c r="U585" s="119"/>
      <c r="V585" s="119"/>
      <c r="W585" s="119"/>
      <c r="X585" s="234"/>
      <c r="Y585" s="188"/>
      <c r="Z585" s="218"/>
      <c r="AA585" s="219"/>
      <c r="AB585" s="219"/>
      <c r="AC585" s="219"/>
      <c r="AD585" s="219"/>
      <c r="AE585" s="220"/>
      <c r="AF585" s="209"/>
      <c r="AG585" s="209"/>
      <c r="AH585" s="209"/>
    </row>
    <row r="586" spans="2:34" ht="36" customHeight="1" x14ac:dyDescent="0.25">
      <c r="B586" s="235">
        <v>1</v>
      </c>
      <c r="C586" s="432" t="s">
        <v>177</v>
      </c>
      <c r="D586" s="433"/>
      <c r="E586" s="236" t="s">
        <v>178</v>
      </c>
      <c r="F586" s="237"/>
      <c r="G586" s="238"/>
      <c r="L586" s="239"/>
      <c r="N586" s="235">
        <v>1</v>
      </c>
      <c r="O586" s="432" t="s">
        <v>177</v>
      </c>
      <c r="P586" s="433"/>
      <c r="Q586" s="236" t="s">
        <v>178</v>
      </c>
      <c r="R586" s="237"/>
      <c r="S586" s="238"/>
      <c r="X586" s="239"/>
      <c r="Y586" s="240"/>
      <c r="Z586" s="197"/>
      <c r="AA586" s="191"/>
      <c r="AB586" s="191"/>
      <c r="AC586" s="191"/>
      <c r="AD586" s="191"/>
      <c r="AE586" s="111"/>
    </row>
    <row r="587" spans="2:34" ht="33.75" customHeight="1" x14ac:dyDescent="0.25">
      <c r="B587" s="241">
        <v>2</v>
      </c>
      <c r="C587" s="391" t="s">
        <v>179</v>
      </c>
      <c r="D587" s="434"/>
      <c r="E587" s="242"/>
      <c r="F587" s="243"/>
      <c r="G587" s="244"/>
      <c r="L587" s="245"/>
      <c r="N587" s="241">
        <v>2</v>
      </c>
      <c r="O587" s="391" t="s">
        <v>179</v>
      </c>
      <c r="P587" s="434"/>
      <c r="Q587" s="242"/>
      <c r="R587" s="243"/>
      <c r="S587" s="244"/>
      <c r="X587" s="245"/>
      <c r="Y587" s="246"/>
      <c r="Z587" s="197"/>
      <c r="AA587" s="247"/>
      <c r="AB587" s="247"/>
      <c r="AC587" s="247"/>
      <c r="AD587" s="247"/>
      <c r="AE587" s="111"/>
    </row>
    <row r="588" spans="2:34" ht="34.5" customHeight="1" x14ac:dyDescent="0.25">
      <c r="B588" s="241">
        <v>3</v>
      </c>
      <c r="C588" s="421" t="s">
        <v>180</v>
      </c>
      <c r="D588" s="422"/>
      <c r="E588" s="248" t="s">
        <v>181</v>
      </c>
      <c r="F588" s="249"/>
      <c r="G588" s="250"/>
      <c r="L588" s="251"/>
      <c r="N588" s="241">
        <v>3</v>
      </c>
      <c r="O588" s="421" t="s">
        <v>180</v>
      </c>
      <c r="P588" s="422"/>
      <c r="Q588" s="248" t="s">
        <v>181</v>
      </c>
      <c r="R588" s="249"/>
      <c r="S588" s="250"/>
      <c r="X588" s="251"/>
      <c r="Y588" s="252"/>
      <c r="Z588" s="253"/>
      <c r="AA588" s="239"/>
      <c r="AB588" s="239"/>
      <c r="AC588" s="239"/>
      <c r="AD588" s="111"/>
      <c r="AE588" s="111"/>
    </row>
    <row r="589" spans="2:34" ht="36" customHeight="1" x14ac:dyDescent="0.25">
      <c r="B589" s="241">
        <v>4</v>
      </c>
      <c r="C589" s="391" t="s">
        <v>182</v>
      </c>
      <c r="D589" s="392"/>
      <c r="E589" s="242" t="s">
        <v>181</v>
      </c>
      <c r="F589" s="254" t="s">
        <v>183</v>
      </c>
      <c r="G589" s="255">
        <f>G586*G587*G588</f>
        <v>0</v>
      </c>
      <c r="L589" s="229"/>
      <c r="N589" s="241">
        <v>4</v>
      </c>
      <c r="O589" s="391" t="s">
        <v>182</v>
      </c>
      <c r="P589" s="392"/>
      <c r="Q589" s="242" t="s">
        <v>181</v>
      </c>
      <c r="R589" s="254" t="s">
        <v>183</v>
      </c>
      <c r="S589" s="255">
        <f>S586*S587*S588</f>
        <v>0</v>
      </c>
      <c r="X589" s="229"/>
      <c r="Y589" s="256"/>
      <c r="Z589" s="239"/>
      <c r="AA589" s="257"/>
      <c r="AB589" s="258"/>
      <c r="AC589" s="259"/>
      <c r="AD589" s="119"/>
      <c r="AE589" s="119"/>
    </row>
    <row r="590" spans="2:34" ht="33.75" customHeight="1" x14ac:dyDescent="0.25">
      <c r="B590" s="241">
        <v>5</v>
      </c>
      <c r="C590" s="391" t="s">
        <v>184</v>
      </c>
      <c r="D590" s="392"/>
      <c r="E590" s="242" t="s">
        <v>185</v>
      </c>
      <c r="F590" s="243"/>
      <c r="G590" s="260"/>
      <c r="L590" s="251"/>
      <c r="N590" s="241">
        <v>5</v>
      </c>
      <c r="O590" s="391" t="s">
        <v>184</v>
      </c>
      <c r="P590" s="392"/>
      <c r="Q590" s="242" t="s">
        <v>185</v>
      </c>
      <c r="R590" s="243"/>
      <c r="S590" s="260"/>
      <c r="X590" s="251"/>
      <c r="Y590" s="256"/>
      <c r="Z590" s="246"/>
      <c r="AA590" s="261"/>
      <c r="AB590" s="262"/>
      <c r="AC590" s="263"/>
      <c r="AD590" s="119"/>
      <c r="AE590" s="119"/>
    </row>
    <row r="591" spans="2:34" ht="36" customHeight="1" x14ac:dyDescent="0.25">
      <c r="B591" s="241">
        <v>6</v>
      </c>
      <c r="C591" s="391" t="s">
        <v>186</v>
      </c>
      <c r="D591" s="392"/>
      <c r="E591" s="242" t="s">
        <v>187</v>
      </c>
      <c r="F591" s="243"/>
      <c r="G591" s="264">
        <v>5.0999999999999997E-2</v>
      </c>
      <c r="L591" s="265"/>
      <c r="N591" s="241">
        <v>6</v>
      </c>
      <c r="O591" s="391" t="s">
        <v>186</v>
      </c>
      <c r="P591" s="392"/>
      <c r="Q591" s="242" t="s">
        <v>187</v>
      </c>
      <c r="R591" s="243"/>
      <c r="S591" s="264">
        <v>5.0999999999999997E-2</v>
      </c>
      <c r="X591" s="265"/>
      <c r="Y591" s="266"/>
      <c r="Z591" s="252"/>
      <c r="AA591" s="261"/>
      <c r="AB591" s="262"/>
      <c r="AC591" s="263"/>
      <c r="AD591" s="119"/>
      <c r="AE591" s="119"/>
    </row>
    <row r="592" spans="2:34" ht="30.75" customHeight="1" x14ac:dyDescent="0.25">
      <c r="B592" s="241">
        <v>7</v>
      </c>
      <c r="C592" s="391" t="s">
        <v>188</v>
      </c>
      <c r="D592" s="392"/>
      <c r="E592" s="242" t="s">
        <v>112</v>
      </c>
      <c r="F592" s="254" t="s">
        <v>189</v>
      </c>
      <c r="G592" s="267">
        <f>G590*G591</f>
        <v>0</v>
      </c>
      <c r="L592" s="266"/>
      <c r="N592" s="241">
        <v>7</v>
      </c>
      <c r="O592" s="391" t="s">
        <v>188</v>
      </c>
      <c r="P592" s="392"/>
      <c r="Q592" s="242" t="s">
        <v>112</v>
      </c>
      <c r="R592" s="254" t="s">
        <v>189</v>
      </c>
      <c r="S592" s="267">
        <f>S590*S591</f>
        <v>0</v>
      </c>
      <c r="X592" s="266"/>
      <c r="Y592" s="266"/>
      <c r="Z592" s="239"/>
      <c r="AA592" s="261"/>
      <c r="AB592" s="262"/>
      <c r="AC592" s="263"/>
      <c r="AD592" s="119"/>
      <c r="AE592" s="119"/>
    </row>
    <row r="593" spans="2:33" ht="15.75" customHeight="1" x14ac:dyDescent="0.25">
      <c r="B593" s="241">
        <v>8</v>
      </c>
      <c r="C593" s="391" t="s">
        <v>190</v>
      </c>
      <c r="D593" s="392"/>
      <c r="E593" s="242" t="s">
        <v>112</v>
      </c>
      <c r="F593" s="254" t="s">
        <v>191</v>
      </c>
      <c r="G593" s="268">
        <f>G589+G592</f>
        <v>0</v>
      </c>
      <c r="L593" s="269"/>
      <c r="N593" s="241">
        <v>8</v>
      </c>
      <c r="O593" s="391" t="s">
        <v>190</v>
      </c>
      <c r="P593" s="392"/>
      <c r="Q593" s="242" t="s">
        <v>112</v>
      </c>
      <c r="R593" s="254" t="s">
        <v>191</v>
      </c>
      <c r="S593" s="268">
        <f>S589+S592</f>
        <v>0</v>
      </c>
      <c r="X593" s="269"/>
      <c r="Y593" s="269"/>
      <c r="Z593" s="239"/>
      <c r="AA593" s="265"/>
      <c r="AB593" s="270"/>
      <c r="AC593" s="271"/>
      <c r="AD593" s="271"/>
      <c r="AE593" s="266"/>
    </row>
    <row r="594" spans="2:33" ht="18" customHeight="1" x14ac:dyDescent="0.25">
      <c r="B594" s="241">
        <v>9</v>
      </c>
      <c r="C594" s="391" t="s">
        <v>192</v>
      </c>
      <c r="D594" s="392"/>
      <c r="E594" s="242" t="s">
        <v>112</v>
      </c>
      <c r="F594" s="254" t="s">
        <v>193</v>
      </c>
      <c r="G594" s="268">
        <f>G593*0.18</f>
        <v>0</v>
      </c>
      <c r="L594" s="269"/>
      <c r="N594" s="241">
        <v>9</v>
      </c>
      <c r="O594" s="391" t="s">
        <v>192</v>
      </c>
      <c r="P594" s="392"/>
      <c r="Q594" s="242" t="s">
        <v>112</v>
      </c>
      <c r="R594" s="254" t="s">
        <v>193</v>
      </c>
      <c r="S594" s="268">
        <f>S593*0.18</f>
        <v>0</v>
      </c>
      <c r="X594" s="269"/>
      <c r="Y594" s="269"/>
      <c r="Z594" s="265"/>
      <c r="AA594" s="266"/>
      <c r="AB594" s="272"/>
      <c r="AC594" s="272"/>
      <c r="AD594" s="272"/>
      <c r="AE594" s="266"/>
    </row>
    <row r="595" spans="2:33" ht="18" customHeight="1" thickBot="1" x14ac:dyDescent="0.3">
      <c r="B595" s="273">
        <v>10</v>
      </c>
      <c r="C595" s="393" t="s">
        <v>194</v>
      </c>
      <c r="D595" s="394"/>
      <c r="E595" s="274" t="s">
        <v>112</v>
      </c>
      <c r="F595" s="275" t="s">
        <v>195</v>
      </c>
      <c r="G595" s="276">
        <f>G593+G594</f>
        <v>0</v>
      </c>
      <c r="L595" s="269"/>
      <c r="N595" s="273">
        <v>10</v>
      </c>
      <c r="O595" s="393" t="s">
        <v>194</v>
      </c>
      <c r="P595" s="394"/>
      <c r="Q595" s="274" t="s">
        <v>112</v>
      </c>
      <c r="R595" s="275" t="s">
        <v>195</v>
      </c>
      <c r="S595" s="276">
        <f>S593+S594</f>
        <v>0</v>
      </c>
      <c r="X595" s="269"/>
      <c r="Y595" s="269"/>
      <c r="Z595" s="266"/>
      <c r="AA595" s="266"/>
      <c r="AB595" s="277"/>
      <c r="AC595" s="277"/>
      <c r="AD595" s="277"/>
      <c r="AE595" s="272"/>
    </row>
    <row r="596" spans="2:33" ht="13.5" thickBot="1" x14ac:dyDescent="0.25">
      <c r="L596" s="36"/>
    </row>
    <row r="597" spans="2:33" ht="19.5" customHeight="1" thickBot="1" x14ac:dyDescent="0.35">
      <c r="B597" s="406" t="s">
        <v>227</v>
      </c>
      <c r="C597" s="407"/>
      <c r="D597" s="407"/>
      <c r="E597" s="407"/>
      <c r="F597" s="407"/>
      <c r="G597" s="407"/>
      <c r="H597" s="407"/>
      <c r="I597" s="407"/>
      <c r="J597" s="407"/>
      <c r="K597" s="407"/>
      <c r="L597" s="408"/>
      <c r="N597" s="406" t="s">
        <v>227</v>
      </c>
      <c r="O597" s="407"/>
      <c r="P597" s="407"/>
      <c r="Q597" s="407"/>
      <c r="R597" s="407"/>
      <c r="S597" s="407"/>
      <c r="T597" s="407"/>
      <c r="U597" s="407"/>
      <c r="V597" s="407"/>
      <c r="W597" s="407"/>
      <c r="X597" s="408"/>
      <c r="Z597" s="395" t="s">
        <v>228</v>
      </c>
      <c r="AA597" s="396"/>
      <c r="AB597" s="396"/>
      <c r="AC597" s="396"/>
      <c r="AD597" s="396"/>
      <c r="AE597" s="396"/>
      <c r="AF597" s="396"/>
      <c r="AG597"/>
    </row>
    <row r="598" spans="2:33" ht="19.5" customHeight="1" thickBot="1" x14ac:dyDescent="0.35">
      <c r="B598" s="397" t="s">
        <v>38</v>
      </c>
      <c r="C598" s="399" t="s">
        <v>39</v>
      </c>
      <c r="D598" s="400"/>
      <c r="E598" s="403" t="s">
        <v>40</v>
      </c>
      <c r="F598" s="381" t="s">
        <v>41</v>
      </c>
      <c r="G598" s="382"/>
      <c r="H598" s="382"/>
      <c r="I598" s="382"/>
      <c r="J598" s="382"/>
      <c r="K598" s="382"/>
      <c r="L598" s="383"/>
      <c r="M598" s="38"/>
      <c r="N598" s="397" t="s">
        <v>38</v>
      </c>
      <c r="O598" s="399" t="s">
        <v>39</v>
      </c>
      <c r="P598" s="400"/>
      <c r="Q598" s="403" t="s">
        <v>40</v>
      </c>
      <c r="R598" s="381" t="s">
        <v>41</v>
      </c>
      <c r="S598" s="382"/>
      <c r="T598" s="382"/>
      <c r="U598" s="382"/>
      <c r="V598" s="382"/>
      <c r="W598" s="382"/>
      <c r="X598" s="383"/>
      <c r="Y598" s="39"/>
      <c r="Z598" s="405" t="s">
        <v>42</v>
      </c>
      <c r="AA598" s="405"/>
      <c r="AB598" s="405"/>
      <c r="AC598" s="405"/>
      <c r="AD598" s="405"/>
      <c r="AE598" s="405"/>
      <c r="AF598" s="405"/>
      <c r="AG598"/>
    </row>
    <row r="599" spans="2:33" ht="48" customHeight="1" thickBot="1" x14ac:dyDescent="0.35">
      <c r="B599" s="398"/>
      <c r="C599" s="401"/>
      <c r="D599" s="402"/>
      <c r="E599" s="404"/>
      <c r="F599" s="40" t="s">
        <v>43</v>
      </c>
      <c r="G599" s="40" t="s">
        <v>44</v>
      </c>
      <c r="H599" s="41" t="s">
        <v>45</v>
      </c>
      <c r="I599" s="41" t="s">
        <v>46</v>
      </c>
      <c r="J599" s="41" t="s">
        <v>47</v>
      </c>
      <c r="K599" s="41" t="s">
        <v>48</v>
      </c>
      <c r="L599" s="42" t="s">
        <v>49</v>
      </c>
      <c r="M599" s="38"/>
      <c r="N599" s="398"/>
      <c r="O599" s="401"/>
      <c r="P599" s="402"/>
      <c r="Q599" s="404"/>
      <c r="R599" s="40" t="s">
        <v>43</v>
      </c>
      <c r="S599" s="40" t="s">
        <v>44</v>
      </c>
      <c r="T599" s="41" t="s">
        <v>45</v>
      </c>
      <c r="U599" s="41" t="s">
        <v>46</v>
      </c>
      <c r="V599" s="41" t="s">
        <v>47</v>
      </c>
      <c r="W599" s="41" t="s">
        <v>48</v>
      </c>
      <c r="X599" s="42" t="s">
        <v>49</v>
      </c>
      <c r="Y599" s="39"/>
      <c r="Z599" s="405" t="s">
        <v>229</v>
      </c>
      <c r="AA599" s="405"/>
      <c r="AB599" s="405"/>
      <c r="AC599" s="405"/>
      <c r="AD599" s="405"/>
      <c r="AE599" s="405"/>
      <c r="AF599" s="405"/>
      <c r="AG599"/>
    </row>
    <row r="600" spans="2:33" ht="19.5" customHeight="1" x14ac:dyDescent="0.3">
      <c r="B600" s="37">
        <v>1</v>
      </c>
      <c r="C600" s="379">
        <v>2</v>
      </c>
      <c r="D600" s="380"/>
      <c r="E600" s="43">
        <v>3</v>
      </c>
      <c r="F600" s="44">
        <v>4</v>
      </c>
      <c r="G600" s="44">
        <v>5</v>
      </c>
      <c r="H600" s="45">
        <v>6</v>
      </c>
      <c r="I600" s="45">
        <v>7</v>
      </c>
      <c r="J600" s="45">
        <v>8</v>
      </c>
      <c r="K600" s="45">
        <v>9</v>
      </c>
      <c r="L600" s="46">
        <v>10</v>
      </c>
      <c r="M600" s="38"/>
      <c r="N600" s="37">
        <v>1</v>
      </c>
      <c r="O600" s="379">
        <v>2</v>
      </c>
      <c r="P600" s="380"/>
      <c r="Q600" s="43">
        <v>3</v>
      </c>
      <c r="R600" s="44">
        <v>4</v>
      </c>
      <c r="S600" s="44">
        <v>5</v>
      </c>
      <c r="T600" s="45">
        <v>6</v>
      </c>
      <c r="U600" s="45">
        <v>7</v>
      </c>
      <c r="V600" s="45">
        <v>8</v>
      </c>
      <c r="W600" s="45">
        <v>9</v>
      </c>
      <c r="X600" s="46">
        <v>10</v>
      </c>
      <c r="Y600" s="39"/>
      <c r="Z600" s="47"/>
      <c r="AA600"/>
      <c r="AB600"/>
      <c r="AC600"/>
      <c r="AD600"/>
      <c r="AE600"/>
      <c r="AF600"/>
      <c r="AG600" s="48"/>
    </row>
    <row r="601" spans="2:33" ht="48.75" customHeight="1" x14ac:dyDescent="0.3">
      <c r="B601" s="49">
        <v>1</v>
      </c>
      <c r="C601" s="387" t="s">
        <v>51</v>
      </c>
      <c r="D601" s="388"/>
      <c r="E601" s="50" t="s">
        <v>52</v>
      </c>
      <c r="F601" s="51">
        <f>F602+F606+F609+F613</f>
        <v>0</v>
      </c>
      <c r="G601" s="51">
        <f>G602+G606+G609+G613</f>
        <v>0</v>
      </c>
      <c r="H601" s="52">
        <f>I601+J601+K601+L601</f>
        <v>0</v>
      </c>
      <c r="I601" s="51">
        <f>I602+I606+I609+I613</f>
        <v>0</v>
      </c>
      <c r="J601" s="51">
        <f>J602+J606+J609+J613</f>
        <v>0</v>
      </c>
      <c r="K601" s="51">
        <f>K602+K606+K609+K613</f>
        <v>0</v>
      </c>
      <c r="L601" s="53">
        <f>L602+L606+L609+L613</f>
        <v>0</v>
      </c>
      <c r="M601" s="38"/>
      <c r="N601" s="49">
        <v>1</v>
      </c>
      <c r="O601" s="387" t="s">
        <v>51</v>
      </c>
      <c r="P601" s="388"/>
      <c r="Q601" s="50" t="s">
        <v>52</v>
      </c>
      <c r="R601" s="51">
        <f>R602+R606+R609+R613</f>
        <v>0</v>
      </c>
      <c r="S601" s="51">
        <f>S602+S606+S609+S613</f>
        <v>0</v>
      </c>
      <c r="T601" s="52">
        <f>U601+V601+W601+X601</f>
        <v>0</v>
      </c>
      <c r="U601" s="51">
        <f>U602+U606+U609+U613</f>
        <v>0</v>
      </c>
      <c r="V601" s="51">
        <f>V602+V606+V609+V613</f>
        <v>0</v>
      </c>
      <c r="W601" s="51">
        <f>W602+W606+W609+W613</f>
        <v>0</v>
      </c>
      <c r="X601" s="53">
        <f>X602+X606+X609+X613</f>
        <v>0</v>
      </c>
      <c r="Y601" s="39"/>
      <c r="Z601" s="54" t="s">
        <v>53</v>
      </c>
      <c r="AA601"/>
      <c r="AB601"/>
      <c r="AC601"/>
      <c r="AD601"/>
      <c r="AF601" s="54" t="s">
        <v>230</v>
      </c>
      <c r="AG601"/>
    </row>
    <row r="602" spans="2:33" ht="46.5" customHeight="1" x14ac:dyDescent="0.3">
      <c r="B602" s="55" t="s">
        <v>55</v>
      </c>
      <c r="C602" s="385" t="s">
        <v>56</v>
      </c>
      <c r="D602" s="386"/>
      <c r="E602" s="56" t="s">
        <v>52</v>
      </c>
      <c r="F602" s="57">
        <f t="shared" ref="F602:L602" si="221">F603+F604+F605</f>
        <v>0</v>
      </c>
      <c r="G602" s="57">
        <f t="shared" si="221"/>
        <v>0</v>
      </c>
      <c r="H602" s="58">
        <f t="shared" si="221"/>
        <v>0</v>
      </c>
      <c r="I602" s="57">
        <f t="shared" si="221"/>
        <v>0</v>
      </c>
      <c r="J602" s="57">
        <f t="shared" si="221"/>
        <v>0</v>
      </c>
      <c r="K602" s="57">
        <f t="shared" si="221"/>
        <v>0</v>
      </c>
      <c r="L602" s="59">
        <f t="shared" si="221"/>
        <v>0</v>
      </c>
      <c r="M602" s="38"/>
      <c r="N602" s="55" t="s">
        <v>55</v>
      </c>
      <c r="O602" s="385" t="s">
        <v>56</v>
      </c>
      <c r="P602" s="386"/>
      <c r="Q602" s="56" t="s">
        <v>52</v>
      </c>
      <c r="R602" s="57">
        <f t="shared" ref="R602:X602" si="222">R603+R604+R605</f>
        <v>0</v>
      </c>
      <c r="S602" s="57">
        <f t="shared" si="222"/>
        <v>0</v>
      </c>
      <c r="T602" s="58">
        <f t="shared" si="222"/>
        <v>0</v>
      </c>
      <c r="U602" s="57">
        <f t="shared" si="222"/>
        <v>0</v>
      </c>
      <c r="V602" s="57">
        <f t="shared" si="222"/>
        <v>0</v>
      </c>
      <c r="W602" s="57">
        <f t="shared" si="222"/>
        <v>0</v>
      </c>
      <c r="X602" s="59">
        <f t="shared" si="222"/>
        <v>0</v>
      </c>
      <c r="Y602" s="39"/>
      <c r="Z602" s="47"/>
      <c r="AA602"/>
      <c r="AB602"/>
      <c r="AC602"/>
      <c r="AD602"/>
      <c r="AE602"/>
      <c r="AF602"/>
      <c r="AG602"/>
    </row>
    <row r="603" spans="2:33" ht="49.5" customHeight="1" x14ac:dyDescent="0.25">
      <c r="B603" s="60" t="s">
        <v>57</v>
      </c>
      <c r="C603" s="377" t="s">
        <v>239</v>
      </c>
      <c r="D603" s="384"/>
      <c r="E603" s="61" t="s">
        <v>52</v>
      </c>
      <c r="F603" s="62"/>
      <c r="G603" s="62"/>
      <c r="H603" s="63">
        <f>F603+G603</f>
        <v>0</v>
      </c>
      <c r="I603" s="64">
        <f>H603</f>
        <v>0</v>
      </c>
      <c r="J603" s="62"/>
      <c r="K603" s="65"/>
      <c r="L603" s="66"/>
      <c r="M603" s="38"/>
      <c r="N603" s="60" t="s">
        <v>57</v>
      </c>
      <c r="O603" s="377" t="s">
        <v>239</v>
      </c>
      <c r="P603" s="384"/>
      <c r="Q603" s="61" t="s">
        <v>52</v>
      </c>
      <c r="R603" s="62"/>
      <c r="S603" s="62"/>
      <c r="T603" s="63">
        <f>R603+S603</f>
        <v>0</v>
      </c>
      <c r="U603" s="64">
        <f>T603</f>
        <v>0</v>
      </c>
      <c r="V603" s="62"/>
      <c r="W603" s="65"/>
      <c r="X603" s="66"/>
      <c r="Y603" s="39"/>
      <c r="Z603" s="437" t="s">
        <v>58</v>
      </c>
      <c r="AA603" s="438"/>
      <c r="AB603" s="438"/>
      <c r="AC603" s="438"/>
      <c r="AD603" s="438"/>
      <c r="AE603" s="438"/>
      <c r="AF603" s="438"/>
      <c r="AG603" s="438"/>
    </row>
    <row r="604" spans="2:33" ht="34.5" customHeight="1" x14ac:dyDescent="0.25">
      <c r="B604" s="60" t="s">
        <v>59</v>
      </c>
      <c r="C604" s="377" t="s">
        <v>60</v>
      </c>
      <c r="D604" s="384"/>
      <c r="E604" s="61" t="s">
        <v>52</v>
      </c>
      <c r="F604" s="62"/>
      <c r="G604" s="62"/>
      <c r="H604" s="63">
        <f>F604+G604</f>
        <v>0</v>
      </c>
      <c r="I604" s="62"/>
      <c r="J604" s="62"/>
      <c r="K604" s="65"/>
      <c r="L604" s="66"/>
      <c r="M604" s="38"/>
      <c r="N604" s="60" t="s">
        <v>59</v>
      </c>
      <c r="O604" s="377" t="s">
        <v>60</v>
      </c>
      <c r="P604" s="384"/>
      <c r="Q604" s="61" t="s">
        <v>52</v>
      </c>
      <c r="R604" s="62"/>
      <c r="S604" s="62"/>
      <c r="T604" s="63">
        <f>R604+S604</f>
        <v>0</v>
      </c>
      <c r="U604" s="62"/>
      <c r="V604" s="62"/>
      <c r="W604" s="65"/>
      <c r="X604" s="66"/>
      <c r="Y604" s="39"/>
      <c r="Z604" s="438"/>
      <c r="AA604" s="438"/>
      <c r="AB604" s="438"/>
      <c r="AC604" s="438"/>
      <c r="AD604" s="438"/>
      <c r="AE604" s="438"/>
      <c r="AF604" s="438"/>
      <c r="AG604" s="438"/>
    </row>
    <row r="605" spans="2:33" ht="36" customHeight="1" x14ac:dyDescent="0.25">
      <c r="B605" s="60" t="s">
        <v>61</v>
      </c>
      <c r="C605" s="377" t="s">
        <v>62</v>
      </c>
      <c r="D605" s="384"/>
      <c r="E605" s="61" t="s">
        <v>52</v>
      </c>
      <c r="F605" s="62"/>
      <c r="G605" s="62"/>
      <c r="H605" s="63">
        <f>F605+G605</f>
        <v>0</v>
      </c>
      <c r="I605" s="62"/>
      <c r="J605" s="62"/>
      <c r="K605" s="65"/>
      <c r="L605" s="66"/>
      <c r="M605" s="38"/>
      <c r="N605" s="60" t="s">
        <v>61</v>
      </c>
      <c r="O605" s="377" t="s">
        <v>62</v>
      </c>
      <c r="P605" s="384"/>
      <c r="Q605" s="61" t="s">
        <v>52</v>
      </c>
      <c r="R605" s="62"/>
      <c r="S605" s="62"/>
      <c r="T605" s="63">
        <f>R605+S605</f>
        <v>0</v>
      </c>
      <c r="U605" s="62"/>
      <c r="V605" s="62"/>
      <c r="W605" s="65"/>
      <c r="X605" s="66"/>
      <c r="Y605" s="39"/>
      <c r="Z605" s="438"/>
      <c r="AA605" s="438"/>
      <c r="AB605" s="438"/>
      <c r="AC605" s="438"/>
      <c r="AD605" s="438"/>
      <c r="AE605" s="438"/>
      <c r="AF605" s="438"/>
      <c r="AG605" s="438"/>
    </row>
    <row r="606" spans="2:33" ht="33.75" customHeight="1" x14ac:dyDescent="0.25">
      <c r="B606" s="55" t="s">
        <v>63</v>
      </c>
      <c r="C606" s="385" t="s">
        <v>64</v>
      </c>
      <c r="D606" s="386"/>
      <c r="E606" s="56" t="s">
        <v>52</v>
      </c>
      <c r="F606" s="57">
        <f t="shared" ref="F606:L606" si="223">F607+F608</f>
        <v>0</v>
      </c>
      <c r="G606" s="57">
        <f t="shared" si="223"/>
        <v>0</v>
      </c>
      <c r="H606" s="58">
        <f t="shared" si="223"/>
        <v>0</v>
      </c>
      <c r="I606" s="57">
        <f t="shared" si="223"/>
        <v>0</v>
      </c>
      <c r="J606" s="57">
        <f t="shared" si="223"/>
        <v>0</v>
      </c>
      <c r="K606" s="57">
        <f t="shared" si="223"/>
        <v>0</v>
      </c>
      <c r="L606" s="59">
        <f t="shared" si="223"/>
        <v>0</v>
      </c>
      <c r="M606" s="38"/>
      <c r="N606" s="55" t="s">
        <v>63</v>
      </c>
      <c r="O606" s="385" t="s">
        <v>64</v>
      </c>
      <c r="P606" s="386"/>
      <c r="Q606" s="56" t="s">
        <v>52</v>
      </c>
      <c r="R606" s="57">
        <f t="shared" ref="R606:X606" si="224">R607+R608</f>
        <v>0</v>
      </c>
      <c r="S606" s="57">
        <f t="shared" si="224"/>
        <v>0</v>
      </c>
      <c r="T606" s="58">
        <f t="shared" si="224"/>
        <v>0</v>
      </c>
      <c r="U606" s="57">
        <f t="shared" si="224"/>
        <v>0</v>
      </c>
      <c r="V606" s="57">
        <f t="shared" si="224"/>
        <v>0</v>
      </c>
      <c r="W606" s="57">
        <f t="shared" si="224"/>
        <v>0</v>
      </c>
      <c r="X606" s="59">
        <f t="shared" si="224"/>
        <v>0</v>
      </c>
      <c r="Y606" s="39"/>
      <c r="Z606" s="438"/>
      <c r="AA606" s="438"/>
      <c r="AB606" s="438"/>
      <c r="AC606" s="438"/>
      <c r="AD606" s="438"/>
      <c r="AE606" s="438"/>
      <c r="AF606" s="438"/>
      <c r="AG606" s="438"/>
    </row>
    <row r="607" spans="2:33" ht="45" customHeight="1" thickBot="1" x14ac:dyDescent="0.3">
      <c r="B607" s="60" t="s">
        <v>65</v>
      </c>
      <c r="C607" s="377" t="s">
        <v>66</v>
      </c>
      <c r="D607" s="384"/>
      <c r="E607" s="61" t="s">
        <v>52</v>
      </c>
      <c r="F607" s="62"/>
      <c r="G607" s="62"/>
      <c r="H607" s="63">
        <f>F607+G607</f>
        <v>0</v>
      </c>
      <c r="I607" s="62"/>
      <c r="J607" s="62"/>
      <c r="K607" s="65"/>
      <c r="L607" s="66"/>
      <c r="M607" s="38"/>
      <c r="N607" s="60" t="s">
        <v>65</v>
      </c>
      <c r="O607" s="377" t="s">
        <v>66</v>
      </c>
      <c r="P607" s="384"/>
      <c r="Q607" s="61" t="s">
        <v>52</v>
      </c>
      <c r="R607" s="62"/>
      <c r="S607" s="62"/>
      <c r="T607" s="63">
        <f>R607+S607</f>
        <v>0</v>
      </c>
      <c r="U607" s="62"/>
      <c r="V607" s="62"/>
      <c r="W607" s="65"/>
      <c r="X607" s="66"/>
      <c r="Y607" s="39"/>
      <c r="Z607" s="438"/>
      <c r="AA607" s="438"/>
      <c r="AB607" s="438"/>
      <c r="AC607" s="438"/>
      <c r="AD607" s="438"/>
      <c r="AE607" s="438"/>
      <c r="AF607" s="438"/>
      <c r="AG607" s="438"/>
    </row>
    <row r="608" spans="2:33" ht="56.25" customHeight="1" thickBot="1" x14ac:dyDescent="0.3">
      <c r="B608" s="60" t="s">
        <v>67</v>
      </c>
      <c r="C608" s="377" t="s">
        <v>68</v>
      </c>
      <c r="D608" s="384"/>
      <c r="E608" s="61" t="s">
        <v>52</v>
      </c>
      <c r="F608" s="62"/>
      <c r="G608" s="62"/>
      <c r="H608" s="63">
        <f>F608+G608</f>
        <v>0</v>
      </c>
      <c r="I608" s="62"/>
      <c r="J608" s="62"/>
      <c r="K608" s="65"/>
      <c r="L608" s="66"/>
      <c r="M608" s="38"/>
      <c r="N608" s="60" t="s">
        <v>67</v>
      </c>
      <c r="O608" s="377" t="s">
        <v>68</v>
      </c>
      <c r="P608" s="384"/>
      <c r="Q608" s="61" t="s">
        <v>52</v>
      </c>
      <c r="R608" s="62"/>
      <c r="S608" s="62"/>
      <c r="T608" s="63">
        <f>R608+S608</f>
        <v>0</v>
      </c>
      <c r="U608" s="62"/>
      <c r="V608" s="62"/>
      <c r="W608" s="65"/>
      <c r="X608" s="66"/>
      <c r="Y608" s="39"/>
      <c r="Z608" s="435" t="s">
        <v>69</v>
      </c>
      <c r="AA608" s="435"/>
      <c r="AB608" s="435"/>
      <c r="AC608" s="436"/>
      <c r="AD608" s="67">
        <f>T645</f>
        <v>0</v>
      </c>
      <c r="AE608" s="68" t="s">
        <v>70</v>
      </c>
      <c r="AF608" s="69" t="s">
        <v>71</v>
      </c>
      <c r="AG608" s="70"/>
    </row>
    <row r="609" spans="2:33" ht="38.25" customHeight="1" thickBot="1" x14ac:dyDescent="0.35">
      <c r="B609" s="55" t="s">
        <v>72</v>
      </c>
      <c r="C609" s="389" t="s">
        <v>73</v>
      </c>
      <c r="D609" s="390"/>
      <c r="E609" s="56" t="s">
        <v>52</v>
      </c>
      <c r="F609" s="57">
        <f t="shared" ref="F609:L609" si="225">F610+F611+F612</f>
        <v>0</v>
      </c>
      <c r="G609" s="57">
        <f t="shared" si="225"/>
        <v>0</v>
      </c>
      <c r="H609" s="58">
        <f t="shared" si="225"/>
        <v>0</v>
      </c>
      <c r="I609" s="57">
        <f t="shared" si="225"/>
        <v>0</v>
      </c>
      <c r="J609" s="57">
        <f t="shared" si="225"/>
        <v>0</v>
      </c>
      <c r="K609" s="57">
        <f t="shared" si="225"/>
        <v>0</v>
      </c>
      <c r="L609" s="59">
        <f t="shared" si="225"/>
        <v>0</v>
      </c>
      <c r="M609" s="38"/>
      <c r="N609" s="55" t="s">
        <v>72</v>
      </c>
      <c r="O609" s="389" t="s">
        <v>73</v>
      </c>
      <c r="P609" s="390"/>
      <c r="Q609" s="56" t="s">
        <v>52</v>
      </c>
      <c r="R609" s="57">
        <f t="shared" ref="R609:X609" si="226">R610+R611+R612</f>
        <v>0</v>
      </c>
      <c r="S609" s="57">
        <f t="shared" si="226"/>
        <v>0</v>
      </c>
      <c r="T609" s="58">
        <f t="shared" si="226"/>
        <v>0</v>
      </c>
      <c r="U609" s="57">
        <f t="shared" si="226"/>
        <v>0</v>
      </c>
      <c r="V609" s="57">
        <f t="shared" si="226"/>
        <v>0</v>
      </c>
      <c r="W609" s="57">
        <f t="shared" si="226"/>
        <v>0</v>
      </c>
      <c r="X609" s="59">
        <f t="shared" si="226"/>
        <v>0</v>
      </c>
      <c r="Y609" s="39"/>
      <c r="Z609" s="435" t="s">
        <v>74</v>
      </c>
      <c r="AA609" s="435"/>
      <c r="AB609" s="435"/>
      <c r="AC609" s="435"/>
      <c r="AD609" s="71" t="s">
        <v>75</v>
      </c>
      <c r="AE609" s="68" t="s">
        <v>70</v>
      </c>
      <c r="AF609" s="72"/>
      <c r="AG609" s="73"/>
    </row>
    <row r="610" spans="2:33" ht="41.25" customHeight="1" x14ac:dyDescent="0.25">
      <c r="B610" s="60" t="s">
        <v>76</v>
      </c>
      <c r="C610" s="377" t="s">
        <v>77</v>
      </c>
      <c r="D610" s="378"/>
      <c r="E610" s="61" t="s">
        <v>52</v>
      </c>
      <c r="F610" s="62"/>
      <c r="G610" s="62"/>
      <c r="H610" s="63">
        <f>F610+G610</f>
        <v>0</v>
      </c>
      <c r="I610" s="62"/>
      <c r="J610" s="62"/>
      <c r="K610" s="65"/>
      <c r="L610" s="66"/>
      <c r="M610" s="38"/>
      <c r="N610" s="60" t="s">
        <v>76</v>
      </c>
      <c r="O610" s="377" t="s">
        <v>77</v>
      </c>
      <c r="P610" s="378"/>
      <c r="Q610" s="61" t="s">
        <v>52</v>
      </c>
      <c r="R610" s="62"/>
      <c r="S610" s="62"/>
      <c r="T610" s="63">
        <f>R610+S610</f>
        <v>0</v>
      </c>
      <c r="U610" s="62"/>
      <c r="V610" s="62"/>
      <c r="W610" s="65"/>
      <c r="X610" s="66"/>
      <c r="Y610" s="39"/>
      <c r="Z610" s="435" t="s">
        <v>78</v>
      </c>
      <c r="AA610" s="435"/>
      <c r="AB610" s="435"/>
      <c r="AC610" s="435"/>
      <c r="AD610" s="71" t="s">
        <v>79</v>
      </c>
      <c r="AE610" s="68" t="s">
        <v>70</v>
      </c>
      <c r="AF610" s="74"/>
      <c r="AG610"/>
    </row>
    <row r="611" spans="2:33" ht="35.25" customHeight="1" thickBot="1" x14ac:dyDescent="0.3">
      <c r="B611" s="60" t="s">
        <v>80</v>
      </c>
      <c r="C611" s="377" t="s">
        <v>81</v>
      </c>
      <c r="D611" s="378"/>
      <c r="E611" s="61" t="s">
        <v>52</v>
      </c>
      <c r="F611" s="62"/>
      <c r="G611" s="62"/>
      <c r="H611" s="63">
        <f>F611+G611</f>
        <v>0</v>
      </c>
      <c r="I611" s="62"/>
      <c r="J611" s="62"/>
      <c r="K611" s="65"/>
      <c r="L611" s="66"/>
      <c r="M611" s="38"/>
      <c r="N611" s="60" t="s">
        <v>80</v>
      </c>
      <c r="O611" s="377" t="s">
        <v>81</v>
      </c>
      <c r="P611" s="378"/>
      <c r="Q611" s="61" t="s">
        <v>52</v>
      </c>
      <c r="R611" s="62"/>
      <c r="S611" s="62"/>
      <c r="T611" s="63">
        <f>R611+S611</f>
        <v>0</v>
      </c>
      <c r="U611" s="62"/>
      <c r="V611" s="62"/>
      <c r="W611" s="65"/>
      <c r="X611" s="66"/>
      <c r="Y611" s="39"/>
      <c r="Z611" s="74"/>
      <c r="AA611" s="74"/>
      <c r="AB611" s="74"/>
      <c r="AC611" s="74"/>
      <c r="AD611" s="74"/>
      <c r="AE611" s="74"/>
      <c r="AF611" s="74"/>
      <c r="AG611"/>
    </row>
    <row r="612" spans="2:33" ht="57" customHeight="1" thickBot="1" x14ac:dyDescent="0.3">
      <c r="B612" s="60" t="s">
        <v>82</v>
      </c>
      <c r="C612" s="377" t="s">
        <v>83</v>
      </c>
      <c r="D612" s="384"/>
      <c r="E612" s="61" t="s">
        <v>52</v>
      </c>
      <c r="F612" s="62"/>
      <c r="G612" s="62"/>
      <c r="H612" s="63">
        <f>F612+G612</f>
        <v>0</v>
      </c>
      <c r="I612" s="62"/>
      <c r="J612" s="62"/>
      <c r="K612" s="65"/>
      <c r="L612" s="66"/>
      <c r="M612" s="38"/>
      <c r="N612" s="60" t="s">
        <v>82</v>
      </c>
      <c r="O612" s="377" t="s">
        <v>83</v>
      </c>
      <c r="P612" s="384"/>
      <c r="Q612" s="61" t="s">
        <v>52</v>
      </c>
      <c r="R612" s="62"/>
      <c r="S612" s="62"/>
      <c r="T612" s="63">
        <f>R612+S612</f>
        <v>0</v>
      </c>
      <c r="U612" s="62"/>
      <c r="V612" s="62"/>
      <c r="W612" s="65"/>
      <c r="X612" s="66"/>
      <c r="Y612" s="39"/>
      <c r="Z612" s="75" t="s">
        <v>84</v>
      </c>
      <c r="AA612" s="75" t="s">
        <v>85</v>
      </c>
      <c r="AB612" s="76" t="s">
        <v>86</v>
      </c>
      <c r="AC612" s="76" t="s">
        <v>87</v>
      </c>
      <c r="AD612" s="76" t="s">
        <v>88</v>
      </c>
      <c r="AE612" s="76" t="s">
        <v>89</v>
      </c>
      <c r="AF612" s="76" t="s">
        <v>90</v>
      </c>
      <c r="AG612"/>
    </row>
    <row r="613" spans="2:33" ht="37.5" customHeight="1" x14ac:dyDescent="0.25">
      <c r="B613" s="55" t="s">
        <v>91</v>
      </c>
      <c r="C613" s="385" t="s">
        <v>92</v>
      </c>
      <c r="D613" s="386"/>
      <c r="E613" s="56" t="s">
        <v>52</v>
      </c>
      <c r="F613" s="57">
        <f t="shared" ref="F613:L613" si="227">F614+F615</f>
        <v>0</v>
      </c>
      <c r="G613" s="57">
        <f t="shared" si="227"/>
        <v>0</v>
      </c>
      <c r="H613" s="58">
        <f t="shared" si="227"/>
        <v>0</v>
      </c>
      <c r="I613" s="57">
        <f t="shared" si="227"/>
        <v>0</v>
      </c>
      <c r="J613" s="57">
        <f t="shared" si="227"/>
        <v>0</v>
      </c>
      <c r="K613" s="57">
        <f t="shared" si="227"/>
        <v>0</v>
      </c>
      <c r="L613" s="59">
        <f t="shared" si="227"/>
        <v>0</v>
      </c>
      <c r="M613" s="38"/>
      <c r="N613" s="55" t="s">
        <v>91</v>
      </c>
      <c r="O613" s="385" t="s">
        <v>92</v>
      </c>
      <c r="P613" s="386"/>
      <c r="Q613" s="56" t="s">
        <v>52</v>
      </c>
      <c r="R613" s="57">
        <f t="shared" ref="R613:X613" si="228">R614+R615</f>
        <v>0</v>
      </c>
      <c r="S613" s="57">
        <f t="shared" si="228"/>
        <v>0</v>
      </c>
      <c r="T613" s="58">
        <f t="shared" si="228"/>
        <v>0</v>
      </c>
      <c r="U613" s="57">
        <f t="shared" si="228"/>
        <v>0</v>
      </c>
      <c r="V613" s="57">
        <f t="shared" si="228"/>
        <v>0</v>
      </c>
      <c r="W613" s="57">
        <f t="shared" si="228"/>
        <v>0</v>
      </c>
      <c r="X613" s="59">
        <f t="shared" si="228"/>
        <v>0</v>
      </c>
      <c r="Y613" s="39"/>
      <c r="Z613" s="439">
        <v>1</v>
      </c>
      <c r="AA613" s="443" t="s">
        <v>93</v>
      </c>
      <c r="AB613" s="78">
        <f>ROUND(AD608*AF609,0)</f>
        <v>0</v>
      </c>
      <c r="AC613" s="79">
        <v>0.92588999999999999</v>
      </c>
      <c r="AD613" s="445">
        <f>ROUND(AB613*AC613,2)</f>
        <v>0</v>
      </c>
      <c r="AE613" s="445">
        <f>ROUND(AD613*18/100,2)</f>
        <v>0</v>
      </c>
      <c r="AF613" s="445">
        <f>AD613+AE613</f>
        <v>0</v>
      </c>
      <c r="AG613"/>
    </row>
    <row r="614" spans="2:33" ht="38.25" customHeight="1" thickBot="1" x14ac:dyDescent="0.3">
      <c r="B614" s="81" t="s">
        <v>94</v>
      </c>
      <c r="C614" s="377" t="s">
        <v>95</v>
      </c>
      <c r="D614" s="384"/>
      <c r="E614" s="61" t="s">
        <v>52</v>
      </c>
      <c r="F614" s="62"/>
      <c r="G614" s="62"/>
      <c r="H614" s="63">
        <f>F614+G614</f>
        <v>0</v>
      </c>
      <c r="I614" s="62"/>
      <c r="J614" s="62"/>
      <c r="K614" s="65"/>
      <c r="L614" s="66"/>
      <c r="M614" s="38"/>
      <c r="N614" s="81" t="s">
        <v>94</v>
      </c>
      <c r="O614" s="377" t="s">
        <v>95</v>
      </c>
      <c r="P614" s="384"/>
      <c r="Q614" s="61" t="s">
        <v>52</v>
      </c>
      <c r="R614" s="62"/>
      <c r="S614" s="62"/>
      <c r="T614" s="63">
        <f>R614+S614</f>
        <v>0</v>
      </c>
      <c r="U614" s="62"/>
      <c r="V614" s="62"/>
      <c r="W614" s="65"/>
      <c r="X614" s="66"/>
      <c r="Y614" s="39"/>
      <c r="Z614" s="440"/>
      <c r="AA614" s="449"/>
      <c r="AB614" s="82"/>
      <c r="AC614" s="83"/>
      <c r="AD614" s="449"/>
      <c r="AE614" s="449"/>
      <c r="AF614" s="449"/>
      <c r="AG614"/>
    </row>
    <row r="615" spans="2:33" ht="29.25" customHeight="1" x14ac:dyDescent="0.25">
      <c r="B615" s="81" t="s">
        <v>96</v>
      </c>
      <c r="C615" s="377" t="s">
        <v>97</v>
      </c>
      <c r="D615" s="384"/>
      <c r="E615" s="61" t="s">
        <v>52</v>
      </c>
      <c r="F615" s="62"/>
      <c r="G615" s="62"/>
      <c r="H615" s="63">
        <f>F615+G615</f>
        <v>0</v>
      </c>
      <c r="I615" s="62"/>
      <c r="J615" s="62"/>
      <c r="K615" s="65"/>
      <c r="L615" s="66"/>
      <c r="M615" s="38"/>
      <c r="N615" s="81" t="s">
        <v>96</v>
      </c>
      <c r="O615" s="377" t="s">
        <v>97</v>
      </c>
      <c r="P615" s="384"/>
      <c r="Q615" s="61" t="s">
        <v>52</v>
      </c>
      <c r="R615" s="62"/>
      <c r="S615" s="62"/>
      <c r="T615" s="63">
        <f>R615+S615</f>
        <v>0</v>
      </c>
      <c r="U615" s="62"/>
      <c r="V615" s="62"/>
      <c r="W615" s="65"/>
      <c r="X615" s="66"/>
      <c r="Y615" s="39"/>
      <c r="Z615" s="441">
        <v>2</v>
      </c>
      <c r="AA615" s="443" t="s">
        <v>98</v>
      </c>
      <c r="AB615" s="78">
        <f>ROUND(AD608-AB613,0)</f>
        <v>0</v>
      </c>
      <c r="AC615" s="79"/>
      <c r="AD615" s="445">
        <f>ROUND(AB615*AC615,2)</f>
        <v>0</v>
      </c>
      <c r="AE615" s="445">
        <f>ROUND(AD615*18/100,2)</f>
        <v>0</v>
      </c>
      <c r="AF615" s="445">
        <f>AD615+AE615</f>
        <v>0</v>
      </c>
      <c r="AG615"/>
    </row>
    <row r="616" spans="2:33" ht="53.25" customHeight="1" thickBot="1" x14ac:dyDescent="0.3">
      <c r="B616" s="49" t="s">
        <v>99</v>
      </c>
      <c r="C616" s="373" t="s">
        <v>100</v>
      </c>
      <c r="D616" s="374"/>
      <c r="E616" s="85" t="s">
        <v>52</v>
      </c>
      <c r="F616" s="86">
        <f t="shared" ref="F616:L616" si="229">F617+F638+F643+F644</f>
        <v>0</v>
      </c>
      <c r="G616" s="86">
        <f t="shared" si="229"/>
        <v>0</v>
      </c>
      <c r="H616" s="86">
        <f t="shared" si="229"/>
        <v>0</v>
      </c>
      <c r="I616" s="86">
        <f t="shared" si="229"/>
        <v>0</v>
      </c>
      <c r="J616" s="86">
        <f t="shared" si="229"/>
        <v>0</v>
      </c>
      <c r="K616" s="86">
        <f t="shared" si="229"/>
        <v>0</v>
      </c>
      <c r="L616" s="86">
        <f t="shared" si="229"/>
        <v>0</v>
      </c>
      <c r="M616" s="38"/>
      <c r="N616" s="49" t="s">
        <v>99</v>
      </c>
      <c r="O616" s="373" t="s">
        <v>100</v>
      </c>
      <c r="P616" s="374"/>
      <c r="Q616" s="85" t="s">
        <v>52</v>
      </c>
      <c r="R616" s="86">
        <f t="shared" ref="R616:X616" si="230">R617+R638+R643+R644</f>
        <v>0</v>
      </c>
      <c r="S616" s="86">
        <f t="shared" si="230"/>
        <v>0</v>
      </c>
      <c r="T616" s="86">
        <f t="shared" si="230"/>
        <v>0</v>
      </c>
      <c r="U616" s="86">
        <f t="shared" si="230"/>
        <v>0</v>
      </c>
      <c r="V616" s="86">
        <f t="shared" si="230"/>
        <v>0</v>
      </c>
      <c r="W616" s="86">
        <f t="shared" si="230"/>
        <v>0</v>
      </c>
      <c r="X616" s="86">
        <f t="shared" si="230"/>
        <v>0</v>
      </c>
      <c r="Y616" s="39"/>
      <c r="Z616" s="442"/>
      <c r="AA616" s="444"/>
      <c r="AB616" s="82"/>
      <c r="AC616" s="87"/>
      <c r="AD616" s="450"/>
      <c r="AE616" s="450"/>
      <c r="AF616" s="450"/>
      <c r="AG616"/>
    </row>
    <row r="617" spans="2:33" ht="32.25" customHeight="1" x14ac:dyDescent="0.3">
      <c r="B617" s="55" t="s">
        <v>101</v>
      </c>
      <c r="C617" s="375" t="s">
        <v>102</v>
      </c>
      <c r="D617" s="376"/>
      <c r="E617" s="88" t="s">
        <v>52</v>
      </c>
      <c r="F617" s="89">
        <f t="shared" ref="F617:L617" si="231">F618+F620+F637</f>
        <v>0</v>
      </c>
      <c r="G617" s="90">
        <f t="shared" si="231"/>
        <v>0</v>
      </c>
      <c r="H617" s="90">
        <f t="shared" si="231"/>
        <v>0</v>
      </c>
      <c r="I617" s="90">
        <f t="shared" si="231"/>
        <v>0</v>
      </c>
      <c r="J617" s="90">
        <f t="shared" si="231"/>
        <v>0</v>
      </c>
      <c r="K617" s="90">
        <f t="shared" si="231"/>
        <v>0</v>
      </c>
      <c r="L617" s="90">
        <f t="shared" si="231"/>
        <v>0</v>
      </c>
      <c r="M617" s="38"/>
      <c r="N617" s="55" t="s">
        <v>101</v>
      </c>
      <c r="O617" s="375" t="s">
        <v>102</v>
      </c>
      <c r="P617" s="376"/>
      <c r="Q617" s="88" t="s">
        <v>52</v>
      </c>
      <c r="R617" s="89">
        <f t="shared" ref="R617:X617" si="232">R618+R620+R637</f>
        <v>0</v>
      </c>
      <c r="S617" s="90">
        <f t="shared" si="232"/>
        <v>0</v>
      </c>
      <c r="T617" s="90">
        <f t="shared" si="232"/>
        <v>0</v>
      </c>
      <c r="U617" s="90">
        <f t="shared" si="232"/>
        <v>0</v>
      </c>
      <c r="V617" s="90">
        <f t="shared" si="232"/>
        <v>0</v>
      </c>
      <c r="W617" s="90">
        <f t="shared" si="232"/>
        <v>0</v>
      </c>
      <c r="X617" s="90">
        <f t="shared" si="232"/>
        <v>0</v>
      </c>
      <c r="Y617" s="91"/>
      <c r="Z617" s="439">
        <v>3</v>
      </c>
      <c r="AA617" s="443" t="s">
        <v>103</v>
      </c>
      <c r="AB617" s="78">
        <f>AB613+AB615</f>
        <v>0</v>
      </c>
      <c r="AC617" s="80"/>
      <c r="AD617" s="445">
        <f>AD613+AD615</f>
        <v>0</v>
      </c>
      <c r="AE617" s="445">
        <f>AE613+AE615</f>
        <v>0</v>
      </c>
      <c r="AF617" s="445">
        <f>AF613+AF615</f>
        <v>0</v>
      </c>
      <c r="AG617"/>
    </row>
    <row r="618" spans="2:33" ht="34.5" customHeight="1" thickBot="1" x14ac:dyDescent="0.35">
      <c r="B618" s="92" t="s">
        <v>104</v>
      </c>
      <c r="C618" s="428" t="s">
        <v>105</v>
      </c>
      <c r="D618" s="429"/>
      <c r="E618" s="93" t="s">
        <v>52</v>
      </c>
      <c r="F618" s="94">
        <f>H618-G618</f>
        <v>0</v>
      </c>
      <c r="G618" s="95"/>
      <c r="H618" s="94">
        <f>I618+J618+K618+L618</f>
        <v>0</v>
      </c>
      <c r="I618" s="95"/>
      <c r="J618" s="95"/>
      <c r="K618" s="96"/>
      <c r="L618" s="97"/>
      <c r="M618" s="98"/>
      <c r="N618" s="92" t="s">
        <v>104</v>
      </c>
      <c r="O618" s="428" t="s">
        <v>105</v>
      </c>
      <c r="P618" s="429"/>
      <c r="Q618" s="93" t="s">
        <v>52</v>
      </c>
      <c r="R618" s="94">
        <f>T618-S618</f>
        <v>0</v>
      </c>
      <c r="S618" s="95"/>
      <c r="T618" s="94">
        <f>U618+V618+W618+X618</f>
        <v>0</v>
      </c>
      <c r="U618" s="95"/>
      <c r="V618" s="95"/>
      <c r="W618" s="96"/>
      <c r="X618" s="97"/>
      <c r="Y618" s="99"/>
      <c r="Z618" s="447"/>
      <c r="AA618" s="444"/>
      <c r="AB618" s="100"/>
      <c r="AC618" s="101"/>
      <c r="AD618" s="446"/>
      <c r="AE618" s="446"/>
      <c r="AF618" s="446"/>
      <c r="AG618"/>
    </row>
    <row r="619" spans="2:33" ht="36.75" customHeight="1" thickBot="1" x14ac:dyDescent="0.35">
      <c r="B619" s="102" t="s">
        <v>106</v>
      </c>
      <c r="C619" s="409" t="s">
        <v>107</v>
      </c>
      <c r="D619" s="410"/>
      <c r="E619" s="103" t="s">
        <v>52</v>
      </c>
      <c r="F619" s="65">
        <f>H619-G619</f>
        <v>0</v>
      </c>
      <c r="G619" s="104"/>
      <c r="H619" s="63">
        <f>I619+J619+K619+L619</f>
        <v>0</v>
      </c>
      <c r="I619" s="104"/>
      <c r="J619" s="104"/>
      <c r="K619" s="105"/>
      <c r="L619" s="106"/>
      <c r="M619" s="98"/>
      <c r="N619" s="102" t="s">
        <v>106</v>
      </c>
      <c r="O619" s="409" t="s">
        <v>107</v>
      </c>
      <c r="P619" s="410"/>
      <c r="Q619" s="103" t="s">
        <v>52</v>
      </c>
      <c r="R619" s="65">
        <f>T619-S619</f>
        <v>0</v>
      </c>
      <c r="S619" s="104"/>
      <c r="T619" s="63">
        <f>U619+V619+W619+X619</f>
        <v>0</v>
      </c>
      <c r="U619" s="104"/>
      <c r="V619" s="104"/>
      <c r="W619" s="105"/>
      <c r="X619" s="106"/>
      <c r="Y619" s="99"/>
      <c r="Z619" s="107"/>
      <c r="AA619" s="108" t="s">
        <v>108</v>
      </c>
      <c r="AB619" s="107"/>
      <c r="AC619" s="107"/>
      <c r="AD619" s="107"/>
      <c r="AE619" s="107"/>
      <c r="AF619"/>
      <c r="AG619"/>
    </row>
    <row r="620" spans="2:33" s="117" customFormat="1" ht="57" customHeight="1" x14ac:dyDescent="0.3">
      <c r="B620" s="55" t="s">
        <v>109</v>
      </c>
      <c r="C620" s="411" t="s">
        <v>110</v>
      </c>
      <c r="D620" s="420"/>
      <c r="E620" s="88" t="s">
        <v>52</v>
      </c>
      <c r="F620" s="57">
        <f>F621+F626+F631+F635+F636</f>
        <v>0</v>
      </c>
      <c r="G620" s="57">
        <f>G621+G626+G631+G635+G636</f>
        <v>0</v>
      </c>
      <c r="H620" s="109">
        <f>I620+J620+K620+L620</f>
        <v>0</v>
      </c>
      <c r="I620" s="109">
        <f>I621+I626+I631+I635+I636</f>
        <v>0</v>
      </c>
      <c r="J620" s="109">
        <f>J621+J626+J631+J635+J636</f>
        <v>0</v>
      </c>
      <c r="K620" s="109">
        <f>K621+K626+K631+K635+K636</f>
        <v>0</v>
      </c>
      <c r="L620" s="110">
        <f>L621+L626+L631+L635+L636</f>
        <v>0</v>
      </c>
      <c r="M620" s="98"/>
      <c r="N620" s="55" t="s">
        <v>109</v>
      </c>
      <c r="O620" s="411" t="s">
        <v>110</v>
      </c>
      <c r="P620" s="420"/>
      <c r="Q620" s="88" t="s">
        <v>52</v>
      </c>
      <c r="R620" s="57">
        <f>R621+R626+R631+R635+R636</f>
        <v>0</v>
      </c>
      <c r="S620" s="57">
        <f>S621+S626+S631+S635+S636</f>
        <v>0</v>
      </c>
      <c r="T620" s="109">
        <f>U620+V620+W620+X620</f>
        <v>0</v>
      </c>
      <c r="U620" s="109">
        <f>U621+U626+U631+U635+U636</f>
        <v>0</v>
      </c>
      <c r="V620" s="109">
        <f>V621+V626+V631+V635+V636</f>
        <v>0</v>
      </c>
      <c r="W620" s="109">
        <f>W621+W626+W631+W635+W636</f>
        <v>0</v>
      </c>
      <c r="X620" s="110">
        <f>X621+X626+X631+X635+X636</f>
        <v>0</v>
      </c>
      <c r="Y620" s="111"/>
      <c r="Z620" s="77">
        <v>4</v>
      </c>
      <c r="AA620" s="112" t="s">
        <v>111</v>
      </c>
      <c r="AB620" s="113"/>
      <c r="AC620" s="114" t="s">
        <v>112</v>
      </c>
      <c r="AD620" s="115"/>
      <c r="AE620" s="116"/>
      <c r="AF620"/>
      <c r="AG620"/>
    </row>
    <row r="621" spans="2:33" ht="55.5" customHeight="1" x14ac:dyDescent="0.3">
      <c r="B621" s="55" t="s">
        <v>113</v>
      </c>
      <c r="C621" s="411" t="s">
        <v>114</v>
      </c>
      <c r="D621" s="420"/>
      <c r="E621" s="56" t="s">
        <v>52</v>
      </c>
      <c r="F621" s="58">
        <f t="shared" ref="F621:L621" si="233">F622+F623+F624</f>
        <v>0</v>
      </c>
      <c r="G621" s="58">
        <f t="shared" si="233"/>
        <v>0</v>
      </c>
      <c r="H621" s="58">
        <f t="shared" si="233"/>
        <v>0</v>
      </c>
      <c r="I621" s="58">
        <f t="shared" si="233"/>
        <v>0</v>
      </c>
      <c r="J621" s="58">
        <f t="shared" si="233"/>
        <v>0</v>
      </c>
      <c r="K621" s="58">
        <f t="shared" si="233"/>
        <v>0</v>
      </c>
      <c r="L621" s="58">
        <f t="shared" si="233"/>
        <v>0</v>
      </c>
      <c r="M621" s="118"/>
      <c r="N621" s="55" t="s">
        <v>113</v>
      </c>
      <c r="O621" s="411" t="s">
        <v>114</v>
      </c>
      <c r="P621" s="420"/>
      <c r="Q621" s="56" t="s">
        <v>52</v>
      </c>
      <c r="R621" s="58">
        <f t="shared" ref="R621:X621" si="234">R622+R623+R624</f>
        <v>0</v>
      </c>
      <c r="S621" s="58">
        <f t="shared" si="234"/>
        <v>0</v>
      </c>
      <c r="T621" s="58">
        <f t="shared" si="234"/>
        <v>0</v>
      </c>
      <c r="U621" s="58">
        <f t="shared" si="234"/>
        <v>0</v>
      </c>
      <c r="V621" s="58">
        <f t="shared" si="234"/>
        <v>0</v>
      </c>
      <c r="W621" s="58">
        <f t="shared" si="234"/>
        <v>0</v>
      </c>
      <c r="X621" s="58">
        <f t="shared" si="234"/>
        <v>0</v>
      </c>
      <c r="Y621" s="119"/>
      <c r="Z621" s="120"/>
      <c r="AA621" s="121" t="s">
        <v>115</v>
      </c>
      <c r="AB621" s="122"/>
      <c r="AC621" s="123" t="s">
        <v>112</v>
      </c>
      <c r="AD621" s="124">
        <f>ROUND(AD620/118*18,2)</f>
        <v>0</v>
      </c>
      <c r="AE621" s="125"/>
      <c r="AF621"/>
      <c r="AG621"/>
    </row>
    <row r="622" spans="2:33" ht="49.5" customHeight="1" x14ac:dyDescent="0.3">
      <c r="B622" s="126" t="s">
        <v>116</v>
      </c>
      <c r="C622" s="409" t="s">
        <v>240</v>
      </c>
      <c r="D622" s="410"/>
      <c r="E622" s="103" t="s">
        <v>52</v>
      </c>
      <c r="F622" s="65"/>
      <c r="G622" s="104"/>
      <c r="H622" s="63">
        <f>I622+J622+K622+L622</f>
        <v>0</v>
      </c>
      <c r="I622" s="104"/>
      <c r="J622" s="104"/>
      <c r="K622" s="127"/>
      <c r="L622" s="128"/>
      <c r="M622" s="129"/>
      <c r="N622" s="126" t="s">
        <v>116</v>
      </c>
      <c r="O622" s="409" t="s">
        <v>240</v>
      </c>
      <c r="P622" s="410"/>
      <c r="Q622" s="103" t="s">
        <v>52</v>
      </c>
      <c r="R622" s="65"/>
      <c r="S622" s="104"/>
      <c r="T622" s="63">
        <f>U622+V622+W622+X622</f>
        <v>0</v>
      </c>
      <c r="U622" s="104"/>
      <c r="V622" s="104"/>
      <c r="W622" s="127"/>
      <c r="X622" s="128"/>
      <c r="Y622" s="119"/>
      <c r="Z622" s="84">
        <v>5</v>
      </c>
      <c r="AA622" s="130" t="s">
        <v>117</v>
      </c>
      <c r="AB622" s="131"/>
      <c r="AC622" s="123" t="s">
        <v>112</v>
      </c>
      <c r="AD622" s="124">
        <f>AF617-AD620</f>
        <v>0</v>
      </c>
      <c r="AE622" s="125"/>
      <c r="AF622"/>
      <c r="AG622" s="73"/>
    </row>
    <row r="623" spans="2:33" ht="38.25" customHeight="1" thickBot="1" x14ac:dyDescent="0.35">
      <c r="B623" s="126" t="s">
        <v>118</v>
      </c>
      <c r="C623" s="409" t="s">
        <v>119</v>
      </c>
      <c r="D623" s="410"/>
      <c r="E623" s="103" t="s">
        <v>52</v>
      </c>
      <c r="F623" s="65">
        <f>H623-G623</f>
        <v>0</v>
      </c>
      <c r="G623" s="104"/>
      <c r="H623" s="63">
        <f>I623+J623+K623+L623</f>
        <v>0</v>
      </c>
      <c r="I623" s="104"/>
      <c r="J623" s="104"/>
      <c r="K623" s="105"/>
      <c r="L623" s="106"/>
      <c r="M623" s="132"/>
      <c r="N623" s="126" t="s">
        <v>118</v>
      </c>
      <c r="O623" s="409" t="s">
        <v>119</v>
      </c>
      <c r="P623" s="410"/>
      <c r="Q623" s="103" t="s">
        <v>52</v>
      </c>
      <c r="R623" s="65">
        <f>T623-S623</f>
        <v>0</v>
      </c>
      <c r="S623" s="104"/>
      <c r="T623" s="63">
        <f>U623+V623+W623+X623</f>
        <v>0</v>
      </c>
      <c r="U623" s="104"/>
      <c r="V623" s="104"/>
      <c r="W623" s="105"/>
      <c r="X623" s="106"/>
      <c r="Y623" s="133"/>
      <c r="Z623" s="134"/>
      <c r="AA623" s="135" t="s">
        <v>115</v>
      </c>
      <c r="AB623" s="136"/>
      <c r="AC623" s="137" t="s">
        <v>112</v>
      </c>
      <c r="AD623" s="138">
        <f>ROUND(AD622*18/118,2)</f>
        <v>0</v>
      </c>
      <c r="AE623" s="139"/>
      <c r="AF623"/>
      <c r="AG623"/>
    </row>
    <row r="624" spans="2:33" ht="38.25" customHeight="1" x14ac:dyDescent="0.3">
      <c r="B624" s="126" t="s">
        <v>118</v>
      </c>
      <c r="C624" s="409" t="s">
        <v>119</v>
      </c>
      <c r="D624" s="410"/>
      <c r="E624" s="103"/>
      <c r="F624" s="65"/>
      <c r="G624" s="104"/>
      <c r="H624" s="63"/>
      <c r="I624" s="104"/>
      <c r="J624" s="104"/>
      <c r="K624" s="105"/>
      <c r="L624" s="106"/>
      <c r="M624" s="132"/>
      <c r="N624" s="126" t="s">
        <v>118</v>
      </c>
      <c r="O624" s="409" t="s">
        <v>119</v>
      </c>
      <c r="P624" s="410"/>
      <c r="Q624" s="103"/>
      <c r="R624" s="65"/>
      <c r="S624" s="104"/>
      <c r="T624" s="63"/>
      <c r="U624" s="104"/>
      <c r="V624" s="104"/>
      <c r="W624" s="105"/>
      <c r="X624" s="106"/>
      <c r="Y624" s="133"/>
      <c r="Z624" s="140"/>
      <c r="AA624" s="141"/>
      <c r="AB624" s="142"/>
      <c r="AC624" s="143"/>
      <c r="AD624" s="144"/>
      <c r="AE624" s="145"/>
      <c r="AF624"/>
      <c r="AG624"/>
    </row>
    <row r="625" spans="2:34" ht="42.75" customHeight="1" x14ac:dyDescent="0.2">
      <c r="B625" s="126" t="s">
        <v>120</v>
      </c>
      <c r="C625" s="409" t="s">
        <v>121</v>
      </c>
      <c r="D625" s="410"/>
      <c r="E625" s="103" t="s">
        <v>52</v>
      </c>
      <c r="F625" s="65">
        <f>H625-G625</f>
        <v>0</v>
      </c>
      <c r="G625" s="104"/>
      <c r="H625" s="63">
        <f>I625+J625+K625+L625</f>
        <v>0</v>
      </c>
      <c r="I625" s="104"/>
      <c r="J625" s="104"/>
      <c r="K625" s="105"/>
      <c r="L625" s="106"/>
      <c r="M625" s="132"/>
      <c r="N625" s="126" t="s">
        <v>120</v>
      </c>
      <c r="O625" s="409" t="s">
        <v>121</v>
      </c>
      <c r="P625" s="410"/>
      <c r="Q625" s="103" t="s">
        <v>52</v>
      </c>
      <c r="R625" s="65">
        <f>T625-S625</f>
        <v>0</v>
      </c>
      <c r="S625" s="104"/>
      <c r="T625" s="63">
        <f>U625+V625+W625+X625</f>
        <v>0</v>
      </c>
      <c r="U625" s="104"/>
      <c r="V625" s="104"/>
      <c r="W625" s="105"/>
      <c r="X625" s="106"/>
      <c r="Y625" s="133"/>
      <c r="Z625" s="146"/>
      <c r="AA625" s="147"/>
      <c r="AB625" s="148"/>
      <c r="AC625" s="149"/>
      <c r="AD625" s="150"/>
      <c r="AE625" s="151"/>
      <c r="AF625"/>
      <c r="AG625"/>
    </row>
    <row r="626" spans="2:34" ht="47.25" customHeight="1" x14ac:dyDescent="0.2">
      <c r="B626" s="55" t="s">
        <v>122</v>
      </c>
      <c r="C626" s="411" t="s">
        <v>123</v>
      </c>
      <c r="D626" s="420"/>
      <c r="E626" s="56" t="s">
        <v>52</v>
      </c>
      <c r="F626" s="58">
        <f t="shared" ref="F626:L626" si="235">F627+F628+F629</f>
        <v>0</v>
      </c>
      <c r="G626" s="58">
        <f t="shared" si="235"/>
        <v>0</v>
      </c>
      <c r="H626" s="58">
        <f t="shared" si="235"/>
        <v>0</v>
      </c>
      <c r="I626" s="58">
        <f t="shared" si="235"/>
        <v>0</v>
      </c>
      <c r="J626" s="58">
        <f t="shared" si="235"/>
        <v>0</v>
      </c>
      <c r="K626" s="58">
        <f t="shared" si="235"/>
        <v>0</v>
      </c>
      <c r="L626" s="58">
        <f t="shared" si="235"/>
        <v>0</v>
      </c>
      <c r="M626" s="132"/>
      <c r="N626" s="55" t="s">
        <v>122</v>
      </c>
      <c r="O626" s="411" t="s">
        <v>123</v>
      </c>
      <c r="P626" s="420"/>
      <c r="Q626" s="56" t="s">
        <v>52</v>
      </c>
      <c r="R626" s="58">
        <f t="shared" ref="R626:X626" si="236">R627+R628+R629</f>
        <v>0</v>
      </c>
      <c r="S626" s="58">
        <f t="shared" si="236"/>
        <v>0</v>
      </c>
      <c r="T626" s="58">
        <f t="shared" si="236"/>
        <v>0</v>
      </c>
      <c r="U626" s="58">
        <f t="shared" si="236"/>
        <v>0</v>
      </c>
      <c r="V626" s="58">
        <f t="shared" si="236"/>
        <v>0</v>
      </c>
      <c r="W626" s="58">
        <f t="shared" si="236"/>
        <v>0</v>
      </c>
      <c r="X626" s="58">
        <f t="shared" si="236"/>
        <v>0</v>
      </c>
      <c r="Y626" s="133"/>
      <c r="Z626" s="146"/>
      <c r="AA626" s="147"/>
      <c r="AB626" s="148"/>
      <c r="AC626" s="149"/>
      <c r="AD626" s="150"/>
      <c r="AE626" s="151"/>
      <c r="AF626"/>
      <c r="AG626"/>
    </row>
    <row r="627" spans="2:34" ht="42.75" customHeight="1" x14ac:dyDescent="0.3">
      <c r="B627" s="152" t="s">
        <v>124</v>
      </c>
      <c r="C627" s="409" t="s">
        <v>125</v>
      </c>
      <c r="D627" s="410"/>
      <c r="E627" s="103" t="s">
        <v>52</v>
      </c>
      <c r="F627" s="65">
        <f>H627-G627</f>
        <v>0</v>
      </c>
      <c r="G627" s="104"/>
      <c r="H627" s="63">
        <f>I627+J627+K627+L627</f>
        <v>0</v>
      </c>
      <c r="I627" s="153"/>
      <c r="J627" s="153"/>
      <c r="K627" s="153"/>
      <c r="L627" s="106"/>
      <c r="M627" s="154"/>
      <c r="N627" s="152" t="s">
        <v>124</v>
      </c>
      <c r="O627" s="409" t="s">
        <v>125</v>
      </c>
      <c r="P627" s="410"/>
      <c r="Q627" s="103" t="s">
        <v>52</v>
      </c>
      <c r="R627" s="65">
        <f>T627-S627</f>
        <v>0</v>
      </c>
      <c r="S627" s="104"/>
      <c r="T627" s="63">
        <f>U627+V627+W627+X627</f>
        <v>0</v>
      </c>
      <c r="U627" s="153"/>
      <c r="V627" s="153"/>
      <c r="W627" s="153"/>
      <c r="X627" s="106"/>
      <c r="Y627" s="133"/>
      <c r="Z627" s="155" t="s">
        <v>126</v>
      </c>
      <c r="AA627" s="156"/>
      <c r="AB627" s="157"/>
      <c r="AC627" s="157"/>
      <c r="AD627" s="158"/>
      <c r="AE627" s="448" t="s">
        <v>127</v>
      </c>
      <c r="AF627" s="448"/>
      <c r="AG627" s="156"/>
    </row>
    <row r="628" spans="2:34" ht="36" customHeight="1" x14ac:dyDescent="0.3">
      <c r="B628" s="152" t="s">
        <v>128</v>
      </c>
      <c r="C628" s="409" t="s">
        <v>125</v>
      </c>
      <c r="D628" s="410"/>
      <c r="E628" s="103" t="s">
        <v>52</v>
      </c>
      <c r="F628" s="65">
        <f>H628-G628</f>
        <v>0</v>
      </c>
      <c r="G628" s="104"/>
      <c r="H628" s="63">
        <f>I628+J628+K628+L628</f>
        <v>0</v>
      </c>
      <c r="I628" s="153"/>
      <c r="J628" s="153"/>
      <c r="K628" s="153"/>
      <c r="L628" s="106"/>
      <c r="M628" s="132"/>
      <c r="N628" s="152" t="s">
        <v>128</v>
      </c>
      <c r="O628" s="409" t="s">
        <v>125</v>
      </c>
      <c r="P628" s="410"/>
      <c r="Q628" s="103" t="s">
        <v>52</v>
      </c>
      <c r="R628" s="65">
        <f>T628-S628</f>
        <v>0</v>
      </c>
      <c r="S628" s="104"/>
      <c r="T628" s="63">
        <f>U628+V628+W628+X628</f>
        <v>0</v>
      </c>
      <c r="U628" s="153"/>
      <c r="V628" s="153"/>
      <c r="W628" s="153"/>
      <c r="X628" s="106"/>
      <c r="Y628" s="133"/>
      <c r="Z628" s="159" t="s">
        <v>129</v>
      </c>
      <c r="AA628" s="159"/>
      <c r="AB628" s="156"/>
      <c r="AC628" s="156"/>
      <c r="AD628" s="160"/>
      <c r="AE628" s="161" t="s">
        <v>130</v>
      </c>
      <c r="AF628" s="161"/>
      <c r="AG628" s="159"/>
      <c r="AH628" s="162"/>
    </row>
    <row r="629" spans="2:34" ht="36" customHeight="1" x14ac:dyDescent="0.3">
      <c r="B629" s="152" t="s">
        <v>131</v>
      </c>
      <c r="C629" s="409" t="s">
        <v>125</v>
      </c>
      <c r="D629" s="410"/>
      <c r="E629" s="103"/>
      <c r="F629" s="65"/>
      <c r="G629" s="104"/>
      <c r="H629" s="63"/>
      <c r="I629" s="153"/>
      <c r="J629" s="153"/>
      <c r="K629" s="153"/>
      <c r="L629" s="106"/>
      <c r="M629" s="132"/>
      <c r="N629" s="152" t="s">
        <v>131</v>
      </c>
      <c r="O629" s="409" t="s">
        <v>125</v>
      </c>
      <c r="P629" s="410"/>
      <c r="Q629" s="103"/>
      <c r="R629" s="65"/>
      <c r="S629" s="104"/>
      <c r="T629" s="63"/>
      <c r="U629" s="153"/>
      <c r="V629" s="153"/>
      <c r="W629" s="153"/>
      <c r="X629" s="106"/>
      <c r="Y629" s="133"/>
      <c r="Z629" s="159"/>
      <c r="AA629" s="159"/>
      <c r="AB629" s="156"/>
      <c r="AC629" s="156"/>
      <c r="AD629" s="160"/>
      <c r="AE629" s="161"/>
      <c r="AF629" s="161"/>
      <c r="AG629" s="159"/>
      <c r="AH629" s="162"/>
    </row>
    <row r="630" spans="2:34" ht="29.25" customHeight="1" x14ac:dyDescent="0.3">
      <c r="B630" s="152" t="s">
        <v>132</v>
      </c>
      <c r="C630" s="409" t="s">
        <v>121</v>
      </c>
      <c r="D630" s="410"/>
      <c r="E630" s="103" t="s">
        <v>52</v>
      </c>
      <c r="F630" s="65">
        <f>H630-G630</f>
        <v>0</v>
      </c>
      <c r="G630" s="104"/>
      <c r="H630" s="63">
        <f>I630+J630+K630+L630</f>
        <v>0</v>
      </c>
      <c r="I630" s="153"/>
      <c r="J630" s="153"/>
      <c r="K630" s="153"/>
      <c r="L630" s="106"/>
      <c r="M630" s="132"/>
      <c r="N630" s="152" t="s">
        <v>132</v>
      </c>
      <c r="O630" s="409" t="s">
        <v>121</v>
      </c>
      <c r="P630" s="410"/>
      <c r="Q630" s="103" t="s">
        <v>52</v>
      </c>
      <c r="R630" s="65">
        <f>T630-S630</f>
        <v>0</v>
      </c>
      <c r="S630" s="104"/>
      <c r="T630" s="63">
        <f>U630+V630+W630+X630</f>
        <v>0</v>
      </c>
      <c r="U630" s="153"/>
      <c r="V630" s="153"/>
      <c r="W630" s="153"/>
      <c r="X630" s="106"/>
      <c r="Y630" s="163"/>
      <c r="Z630" s="159" t="s">
        <v>133</v>
      </c>
      <c r="AA630" s="159"/>
      <c r="AB630" s="156"/>
      <c r="AC630" s="156"/>
      <c r="AD630" s="160"/>
      <c r="AE630" s="161" t="s">
        <v>134</v>
      </c>
      <c r="AF630" s="161"/>
      <c r="AG630" s="161"/>
      <c r="AH630" s="162"/>
    </row>
    <row r="631" spans="2:34" ht="28.5" customHeight="1" x14ac:dyDescent="0.3">
      <c r="B631" s="164" t="s">
        <v>135</v>
      </c>
      <c r="C631" s="414" t="s">
        <v>136</v>
      </c>
      <c r="D631" s="415"/>
      <c r="E631" s="165" t="s">
        <v>52</v>
      </c>
      <c r="F631" s="166">
        <f t="shared" ref="F631:L631" si="237">F632+F633</f>
        <v>0</v>
      </c>
      <c r="G631" s="166">
        <f t="shared" si="237"/>
        <v>0</v>
      </c>
      <c r="H631" s="167">
        <f t="shared" si="237"/>
        <v>0</v>
      </c>
      <c r="I631" s="167">
        <f t="shared" si="237"/>
        <v>0</v>
      </c>
      <c r="J631" s="167">
        <f t="shared" si="237"/>
        <v>0</v>
      </c>
      <c r="K631" s="167">
        <f t="shared" si="237"/>
        <v>0</v>
      </c>
      <c r="L631" s="168">
        <f t="shared" si="237"/>
        <v>0</v>
      </c>
      <c r="M631" s="132"/>
      <c r="N631" s="164" t="s">
        <v>135</v>
      </c>
      <c r="O631" s="414" t="s">
        <v>136</v>
      </c>
      <c r="P631" s="415"/>
      <c r="Q631" s="165" t="s">
        <v>52</v>
      </c>
      <c r="R631" s="166">
        <f t="shared" ref="R631:X631" si="238">R632+R633</f>
        <v>0</v>
      </c>
      <c r="S631" s="166">
        <f t="shared" si="238"/>
        <v>0</v>
      </c>
      <c r="T631" s="167">
        <f t="shared" si="238"/>
        <v>0</v>
      </c>
      <c r="U631" s="167">
        <f t="shared" si="238"/>
        <v>0</v>
      </c>
      <c r="V631" s="167">
        <f t="shared" si="238"/>
        <v>0</v>
      </c>
      <c r="W631" s="167">
        <f t="shared" si="238"/>
        <v>0</v>
      </c>
      <c r="X631" s="168">
        <f t="shared" si="238"/>
        <v>0</v>
      </c>
      <c r="Y631" s="169"/>
      <c r="Z631" s="159" t="s">
        <v>137</v>
      </c>
      <c r="AA631" s="159"/>
      <c r="AB631" s="156"/>
      <c r="AC631" s="156"/>
      <c r="AD631" s="170" t="s">
        <v>138</v>
      </c>
      <c r="AE631" s="171"/>
      <c r="AF631" s="161"/>
      <c r="AG631" s="161"/>
      <c r="AH631" s="162"/>
    </row>
    <row r="632" spans="2:34" ht="39.75" customHeight="1" x14ac:dyDescent="0.3">
      <c r="B632" s="152" t="s">
        <v>139</v>
      </c>
      <c r="C632" s="409" t="s">
        <v>140</v>
      </c>
      <c r="D632" s="413"/>
      <c r="E632" s="103" t="s">
        <v>52</v>
      </c>
      <c r="F632" s="65">
        <f t="shared" ref="F632:F637" si="239">H632-G632</f>
        <v>0</v>
      </c>
      <c r="G632" s="104"/>
      <c r="H632" s="63">
        <f t="shared" ref="H632:H637" si="240">I632+J632+K632+L632</f>
        <v>0</v>
      </c>
      <c r="I632" s="153"/>
      <c r="J632" s="153"/>
      <c r="K632" s="153"/>
      <c r="L632" s="106"/>
      <c r="M632" s="132"/>
      <c r="N632" s="152" t="s">
        <v>139</v>
      </c>
      <c r="O632" s="409" t="s">
        <v>140</v>
      </c>
      <c r="P632" s="413"/>
      <c r="Q632" s="103" t="s">
        <v>52</v>
      </c>
      <c r="R632" s="65">
        <f t="shared" ref="R632:R637" si="241">T632-S632</f>
        <v>0</v>
      </c>
      <c r="S632" s="104"/>
      <c r="T632" s="63">
        <f t="shared" ref="T632:T637" si="242">U632+V632+W632+X632</f>
        <v>0</v>
      </c>
      <c r="U632" s="153"/>
      <c r="V632" s="153"/>
      <c r="W632" s="153"/>
      <c r="X632" s="106"/>
      <c r="Y632" s="169"/>
      <c r="Z632" s="159"/>
      <c r="AA632" s="159"/>
      <c r="AB632" s="156"/>
      <c r="AC632" s="156"/>
      <c r="AE632" s="172" t="s">
        <v>141</v>
      </c>
      <c r="AF632" s="171"/>
      <c r="AG632" s="171"/>
      <c r="AH632" s="162"/>
    </row>
    <row r="633" spans="2:34" ht="37.5" customHeight="1" x14ac:dyDescent="0.3">
      <c r="B633" s="152" t="s">
        <v>142</v>
      </c>
      <c r="C633" s="409" t="s">
        <v>140</v>
      </c>
      <c r="D633" s="413"/>
      <c r="E633" s="103" t="s">
        <v>52</v>
      </c>
      <c r="F633" s="65">
        <f t="shared" si="239"/>
        <v>0</v>
      </c>
      <c r="G633" s="104"/>
      <c r="H633" s="63">
        <f t="shared" si="240"/>
        <v>0</v>
      </c>
      <c r="I633" s="153"/>
      <c r="J633" s="153"/>
      <c r="K633" s="153"/>
      <c r="L633" s="106"/>
      <c r="M633" s="132"/>
      <c r="N633" s="152" t="s">
        <v>142</v>
      </c>
      <c r="O633" s="409" t="s">
        <v>140</v>
      </c>
      <c r="P633" s="413"/>
      <c r="Q633" s="103" t="s">
        <v>52</v>
      </c>
      <c r="R633" s="65">
        <f t="shared" si="241"/>
        <v>0</v>
      </c>
      <c r="S633" s="104"/>
      <c r="T633" s="63">
        <f t="shared" si="242"/>
        <v>0</v>
      </c>
      <c r="U633" s="153"/>
      <c r="V633" s="153"/>
      <c r="W633" s="153"/>
      <c r="X633" s="106"/>
      <c r="Y633" s="169"/>
      <c r="Z633" s="159" t="s">
        <v>143</v>
      </c>
      <c r="AA633" s="173"/>
      <c r="AB633" s="174"/>
      <c r="AC633" s="174"/>
      <c r="AD633" s="174"/>
      <c r="AE633" s="161" t="s">
        <v>144</v>
      </c>
      <c r="AF633" s="173"/>
      <c r="AG633" s="173"/>
      <c r="AH633" s="162"/>
    </row>
    <row r="634" spans="2:34" ht="15.75" customHeight="1" x14ac:dyDescent="0.3">
      <c r="B634" s="152" t="s">
        <v>145</v>
      </c>
      <c r="C634" s="409" t="s">
        <v>121</v>
      </c>
      <c r="D634" s="410"/>
      <c r="E634" s="103" t="s">
        <v>52</v>
      </c>
      <c r="F634" s="65">
        <f t="shared" si="239"/>
        <v>0</v>
      </c>
      <c r="G634" s="104"/>
      <c r="H634" s="63">
        <f t="shared" si="240"/>
        <v>0</v>
      </c>
      <c r="I634" s="153"/>
      <c r="J634" s="153"/>
      <c r="K634" s="153"/>
      <c r="L634" s="106"/>
      <c r="M634" s="175"/>
      <c r="N634" s="152" t="s">
        <v>145</v>
      </c>
      <c r="O634" s="409" t="s">
        <v>121</v>
      </c>
      <c r="P634" s="410"/>
      <c r="Q634" s="103" t="s">
        <v>52</v>
      </c>
      <c r="R634" s="65">
        <f t="shared" si="241"/>
        <v>0</v>
      </c>
      <c r="S634" s="104"/>
      <c r="T634" s="63">
        <f t="shared" si="242"/>
        <v>0</v>
      </c>
      <c r="U634" s="153"/>
      <c r="V634" s="153"/>
      <c r="W634" s="153"/>
      <c r="X634" s="106"/>
      <c r="Y634" s="111"/>
      <c r="Z634" s="176" t="s">
        <v>144</v>
      </c>
      <c r="AA634" s="177"/>
      <c r="AB634" s="178"/>
      <c r="AC634" s="179"/>
      <c r="AD634" s="180"/>
      <c r="AE634" s="181"/>
      <c r="AF634" s="182"/>
      <c r="AG634" s="182"/>
    </row>
    <row r="635" spans="2:34" ht="18.75" customHeight="1" x14ac:dyDescent="0.25">
      <c r="B635" s="55" t="s">
        <v>146</v>
      </c>
      <c r="C635" s="411" t="s">
        <v>147</v>
      </c>
      <c r="D635" s="412"/>
      <c r="E635" s="56" t="s">
        <v>52</v>
      </c>
      <c r="F635" s="58">
        <f t="shared" si="239"/>
        <v>0</v>
      </c>
      <c r="G635" s="183"/>
      <c r="H635" s="58">
        <f t="shared" si="240"/>
        <v>0</v>
      </c>
      <c r="I635" s="109"/>
      <c r="J635" s="109"/>
      <c r="K635" s="109"/>
      <c r="L635" s="184"/>
      <c r="M635" s="175"/>
      <c r="N635" s="55" t="s">
        <v>146</v>
      </c>
      <c r="O635" s="411" t="s">
        <v>147</v>
      </c>
      <c r="P635" s="412"/>
      <c r="Q635" s="56" t="s">
        <v>52</v>
      </c>
      <c r="R635" s="58">
        <f t="shared" si="241"/>
        <v>0</v>
      </c>
      <c r="S635" s="183"/>
      <c r="T635" s="58">
        <f t="shared" si="242"/>
        <v>0</v>
      </c>
      <c r="U635" s="109"/>
      <c r="V635" s="109"/>
      <c r="W635" s="109"/>
      <c r="X635" s="184"/>
      <c r="Y635" s="185"/>
      <c r="Z635" s="177"/>
      <c r="AA635" s="177"/>
      <c r="AB635" s="186"/>
      <c r="AC635" s="187"/>
      <c r="AD635" s="111"/>
      <c r="AE635" s="119"/>
    </row>
    <row r="636" spans="2:34" ht="15.75" customHeight="1" x14ac:dyDescent="0.2">
      <c r="B636" s="55" t="s">
        <v>148</v>
      </c>
      <c r="C636" s="411" t="s">
        <v>149</v>
      </c>
      <c r="D636" s="412"/>
      <c r="E636" s="56" t="s">
        <v>52</v>
      </c>
      <c r="F636" s="58">
        <f t="shared" si="239"/>
        <v>0</v>
      </c>
      <c r="G636" s="183"/>
      <c r="H636" s="58">
        <f t="shared" si="240"/>
        <v>0</v>
      </c>
      <c r="I636" s="109"/>
      <c r="J636" s="109"/>
      <c r="K636" s="109"/>
      <c r="L636" s="184"/>
      <c r="M636" s="132"/>
      <c r="N636" s="55" t="s">
        <v>148</v>
      </c>
      <c r="O636" s="411" t="s">
        <v>149</v>
      </c>
      <c r="P636" s="412"/>
      <c r="Q636" s="56" t="s">
        <v>52</v>
      </c>
      <c r="R636" s="58">
        <f t="shared" si="241"/>
        <v>0</v>
      </c>
      <c r="S636" s="183"/>
      <c r="T636" s="58">
        <f t="shared" si="242"/>
        <v>0</v>
      </c>
      <c r="U636" s="109"/>
      <c r="V636" s="109"/>
      <c r="W636" s="109"/>
      <c r="X636" s="184"/>
      <c r="Y636" s="188"/>
      <c r="Z636" s="169"/>
      <c r="AA636" s="111"/>
      <c r="AB636" s="111"/>
      <c r="AC636" s="111"/>
      <c r="AD636" s="111"/>
      <c r="AE636" s="119"/>
    </row>
    <row r="637" spans="2:34" ht="30.75" customHeight="1" x14ac:dyDescent="0.2">
      <c r="B637" s="55" t="s">
        <v>150</v>
      </c>
      <c r="C637" s="411" t="s">
        <v>151</v>
      </c>
      <c r="D637" s="412"/>
      <c r="E637" s="88" t="s">
        <v>52</v>
      </c>
      <c r="F637" s="58">
        <f t="shared" si="239"/>
        <v>0</v>
      </c>
      <c r="G637" s="183"/>
      <c r="H637" s="58">
        <f t="shared" si="240"/>
        <v>0</v>
      </c>
      <c r="I637" s="109"/>
      <c r="J637" s="109"/>
      <c r="K637" s="109"/>
      <c r="L637" s="184"/>
      <c r="M637" s="189"/>
      <c r="N637" s="55" t="s">
        <v>150</v>
      </c>
      <c r="O637" s="411" t="s">
        <v>151</v>
      </c>
      <c r="P637" s="412"/>
      <c r="Q637" s="88" t="s">
        <v>52</v>
      </c>
      <c r="R637" s="58">
        <f t="shared" si="241"/>
        <v>0</v>
      </c>
      <c r="S637" s="183"/>
      <c r="T637" s="58">
        <f t="shared" si="242"/>
        <v>0</v>
      </c>
      <c r="U637" s="109"/>
      <c r="V637" s="109"/>
      <c r="W637" s="109"/>
      <c r="X637" s="184"/>
      <c r="Y637" s="188"/>
      <c r="Z637" s="111"/>
      <c r="AA637" s="185"/>
      <c r="AB637" s="185"/>
      <c r="AC637" s="185"/>
      <c r="AD637" s="185"/>
      <c r="AE637" s="119"/>
    </row>
    <row r="638" spans="2:34" ht="34.5" customHeight="1" x14ac:dyDescent="0.2">
      <c r="B638" s="55" t="s">
        <v>152</v>
      </c>
      <c r="C638" s="411" t="s">
        <v>153</v>
      </c>
      <c r="D638" s="420"/>
      <c r="E638" s="56" t="s">
        <v>52</v>
      </c>
      <c r="F638" s="89">
        <f t="shared" ref="F638:L638" si="243">F639+F640+F641+F642</f>
        <v>0</v>
      </c>
      <c r="G638" s="89">
        <f t="shared" si="243"/>
        <v>0</v>
      </c>
      <c r="H638" s="89">
        <f t="shared" si="243"/>
        <v>0</v>
      </c>
      <c r="I638" s="89">
        <f t="shared" si="243"/>
        <v>0</v>
      </c>
      <c r="J638" s="89">
        <f t="shared" si="243"/>
        <v>0</v>
      </c>
      <c r="K638" s="89">
        <f t="shared" si="243"/>
        <v>0</v>
      </c>
      <c r="L638" s="89">
        <f t="shared" si="243"/>
        <v>0</v>
      </c>
      <c r="M638" s="132"/>
      <c r="N638" s="55" t="s">
        <v>152</v>
      </c>
      <c r="O638" s="411" t="s">
        <v>153</v>
      </c>
      <c r="P638" s="420"/>
      <c r="Q638" s="56" t="s">
        <v>52</v>
      </c>
      <c r="R638" s="89">
        <f t="shared" ref="R638:X638" si="244">R639+R640+R641+R642</f>
        <v>0</v>
      </c>
      <c r="S638" s="89">
        <f t="shared" si="244"/>
        <v>0</v>
      </c>
      <c r="T638" s="89">
        <f t="shared" si="244"/>
        <v>0</v>
      </c>
      <c r="U638" s="89">
        <f t="shared" si="244"/>
        <v>0</v>
      </c>
      <c r="V638" s="89">
        <f t="shared" si="244"/>
        <v>0</v>
      </c>
      <c r="W638" s="89">
        <f t="shared" si="244"/>
        <v>0</v>
      </c>
      <c r="X638" s="89">
        <f t="shared" si="244"/>
        <v>0</v>
      </c>
      <c r="Y638" s="188"/>
      <c r="Z638" s="185"/>
      <c r="AA638" s="190"/>
      <c r="AB638" s="191"/>
      <c r="AC638" s="191"/>
      <c r="AD638" s="191"/>
      <c r="AE638" s="119"/>
    </row>
    <row r="639" spans="2:34" ht="36.75" customHeight="1" x14ac:dyDescent="0.2">
      <c r="B639" s="192" t="s">
        <v>154</v>
      </c>
      <c r="C639" s="409" t="s">
        <v>241</v>
      </c>
      <c r="D639" s="410"/>
      <c r="E639" s="103" t="s">
        <v>52</v>
      </c>
      <c r="F639" s="193"/>
      <c r="G639" s="104"/>
      <c r="H639" s="194">
        <f>I639+J639+K639+L639</f>
        <v>0</v>
      </c>
      <c r="I639" s="153"/>
      <c r="J639" s="195"/>
      <c r="K639" s="196">
        <f>F639</f>
        <v>0</v>
      </c>
      <c r="L639" s="106"/>
      <c r="M639" s="132"/>
      <c r="N639" s="192" t="s">
        <v>154</v>
      </c>
      <c r="O639" s="409" t="s">
        <v>241</v>
      </c>
      <c r="P639" s="410"/>
      <c r="Q639" s="103" t="s">
        <v>52</v>
      </c>
      <c r="R639" s="193"/>
      <c r="S639" s="104"/>
      <c r="T639" s="194">
        <f>U639+V639+W639+X639</f>
        <v>0</v>
      </c>
      <c r="U639" s="153"/>
      <c r="V639" s="195"/>
      <c r="W639" s="196">
        <f>R639</f>
        <v>0</v>
      </c>
      <c r="X639" s="106"/>
      <c r="Y639" s="188"/>
      <c r="Z639" s="197"/>
      <c r="AA639" s="198"/>
      <c r="AB639" s="191"/>
      <c r="AC639" s="191"/>
      <c r="AD639" s="191"/>
      <c r="AE639" s="119"/>
    </row>
    <row r="640" spans="2:34" ht="42" customHeight="1" x14ac:dyDescent="0.2">
      <c r="B640" s="192" t="s">
        <v>155</v>
      </c>
      <c r="C640" s="409" t="s">
        <v>156</v>
      </c>
      <c r="D640" s="410"/>
      <c r="E640" s="103" t="s">
        <v>52</v>
      </c>
      <c r="F640" s="65">
        <f>H640-G640</f>
        <v>0</v>
      </c>
      <c r="G640" s="104"/>
      <c r="H640" s="194">
        <f>I640+J640+K640+L640</f>
        <v>0</v>
      </c>
      <c r="I640" s="153"/>
      <c r="J640" s="195"/>
      <c r="K640" s="153"/>
      <c r="L640" s="106"/>
      <c r="M640" s="132"/>
      <c r="N640" s="192" t="s">
        <v>155</v>
      </c>
      <c r="O640" s="409" t="s">
        <v>156</v>
      </c>
      <c r="P640" s="410"/>
      <c r="Q640" s="103" t="s">
        <v>52</v>
      </c>
      <c r="R640" s="65">
        <f>T640-S640</f>
        <v>0</v>
      </c>
      <c r="S640" s="104"/>
      <c r="T640" s="194">
        <f>U640+V640+W640+X640</f>
        <v>0</v>
      </c>
      <c r="U640" s="153"/>
      <c r="V640" s="195"/>
      <c r="W640" s="153"/>
      <c r="X640" s="106"/>
      <c r="Y640" s="188"/>
      <c r="Z640" s="197"/>
      <c r="AA640" s="199"/>
      <c r="AB640" s="191"/>
      <c r="AC640" s="191"/>
      <c r="AD640" s="191"/>
      <c r="AE640" s="119"/>
    </row>
    <row r="641" spans="2:34" ht="42" customHeight="1" x14ac:dyDescent="0.2">
      <c r="B641" s="192" t="s">
        <v>157</v>
      </c>
      <c r="C641" s="409" t="s">
        <v>156</v>
      </c>
      <c r="D641" s="410"/>
      <c r="E641" s="103"/>
      <c r="F641" s="65"/>
      <c r="G641" s="104"/>
      <c r="H641" s="194"/>
      <c r="I641" s="153"/>
      <c r="J641" s="195"/>
      <c r="K641" s="153"/>
      <c r="L641" s="106"/>
      <c r="M641" s="132"/>
      <c r="N641" s="192" t="s">
        <v>157</v>
      </c>
      <c r="O641" s="409" t="s">
        <v>156</v>
      </c>
      <c r="P641" s="410"/>
      <c r="Q641" s="103"/>
      <c r="R641" s="65"/>
      <c r="S641" s="104"/>
      <c r="T641" s="194"/>
      <c r="U641" s="153"/>
      <c r="V641" s="195"/>
      <c r="W641" s="153"/>
      <c r="X641" s="106"/>
      <c r="Y641" s="188"/>
      <c r="Z641" s="197"/>
      <c r="AA641" s="199"/>
      <c r="AB641" s="191"/>
      <c r="AC641" s="191"/>
      <c r="AD641" s="191"/>
      <c r="AE641" s="119"/>
    </row>
    <row r="642" spans="2:34" ht="16.5" customHeight="1" x14ac:dyDescent="0.2">
      <c r="B642" s="192" t="s">
        <v>158</v>
      </c>
      <c r="C642" s="409" t="s">
        <v>156</v>
      </c>
      <c r="D642" s="410"/>
      <c r="E642" s="103" t="s">
        <v>52</v>
      </c>
      <c r="F642" s="65">
        <f>H642-G642</f>
        <v>0</v>
      </c>
      <c r="G642" s="104"/>
      <c r="H642" s="194">
        <f>I642+J642+K642+L642</f>
        <v>0</v>
      </c>
      <c r="I642" s="153"/>
      <c r="J642" s="195"/>
      <c r="K642" s="153"/>
      <c r="L642" s="106"/>
      <c r="M642" s="132"/>
      <c r="N642" s="192" t="s">
        <v>158</v>
      </c>
      <c r="O642" s="409" t="s">
        <v>156</v>
      </c>
      <c r="P642" s="410"/>
      <c r="Q642" s="103" t="s">
        <v>52</v>
      </c>
      <c r="R642" s="65">
        <f>T642-S642</f>
        <v>0</v>
      </c>
      <c r="S642" s="104"/>
      <c r="T642" s="194">
        <f>U642+V642+W642+X642</f>
        <v>0</v>
      </c>
      <c r="U642" s="153"/>
      <c r="V642" s="195"/>
      <c r="W642" s="153"/>
      <c r="X642" s="106"/>
      <c r="Y642" s="188"/>
      <c r="Z642" s="200"/>
      <c r="AA642" s="199"/>
      <c r="AB642" s="191"/>
      <c r="AC642" s="191"/>
      <c r="AD642" s="191"/>
      <c r="AE642" s="119"/>
    </row>
    <row r="643" spans="2:34" ht="35.25" customHeight="1" x14ac:dyDescent="0.2">
      <c r="B643" s="55" t="s">
        <v>159</v>
      </c>
      <c r="C643" s="411" t="s">
        <v>160</v>
      </c>
      <c r="D643" s="412"/>
      <c r="E643" s="56" t="s">
        <v>52</v>
      </c>
      <c r="F643" s="58">
        <f>H643-G643</f>
        <v>0</v>
      </c>
      <c r="G643" s="183"/>
      <c r="H643" s="58">
        <f>I643+J643+K643+L643</f>
        <v>0</v>
      </c>
      <c r="I643" s="109"/>
      <c r="J643" s="201"/>
      <c r="K643" s="109"/>
      <c r="L643" s="202"/>
      <c r="M643" s="132"/>
      <c r="N643" s="55" t="s">
        <v>159</v>
      </c>
      <c r="O643" s="411" t="s">
        <v>160</v>
      </c>
      <c r="P643" s="412"/>
      <c r="Q643" s="56" t="s">
        <v>52</v>
      </c>
      <c r="R643" s="58">
        <f>T643-S643</f>
        <v>0</v>
      </c>
      <c r="S643" s="183"/>
      <c r="T643" s="58">
        <f>U643+V643+W643+X643</f>
        <v>0</v>
      </c>
      <c r="U643" s="109"/>
      <c r="V643" s="201"/>
      <c r="W643" s="109"/>
      <c r="X643" s="202"/>
      <c r="Y643" s="188"/>
      <c r="Z643" s="200"/>
      <c r="AA643" s="199"/>
      <c r="AB643" s="191"/>
      <c r="AC643" s="191"/>
      <c r="AD643" s="191"/>
      <c r="AE643" s="119"/>
    </row>
    <row r="644" spans="2:34" s="209" customFormat="1" ht="35.25" customHeight="1" x14ac:dyDescent="0.3">
      <c r="B644" s="203" t="s">
        <v>161</v>
      </c>
      <c r="C644" s="416" t="s">
        <v>162</v>
      </c>
      <c r="D644" s="417"/>
      <c r="E644" s="56" t="s">
        <v>52</v>
      </c>
      <c r="F644" s="58">
        <f>H644-G644</f>
        <v>0</v>
      </c>
      <c r="G644" s="204"/>
      <c r="H644" s="58">
        <f>I644+J644+K644+L644</f>
        <v>0</v>
      </c>
      <c r="I644" s="204"/>
      <c r="J644" s="205"/>
      <c r="K644" s="206"/>
      <c r="L644" s="207"/>
      <c r="M644" s="132"/>
      <c r="N644" s="203" t="s">
        <v>161</v>
      </c>
      <c r="O644" s="416" t="s">
        <v>162</v>
      </c>
      <c r="P644" s="417"/>
      <c r="Q644" s="56" t="s">
        <v>52</v>
      </c>
      <c r="R644" s="58">
        <f>T644-S644</f>
        <v>0</v>
      </c>
      <c r="S644" s="204"/>
      <c r="T644" s="58">
        <f>U644+V644+W644+X644</f>
        <v>0</v>
      </c>
      <c r="U644" s="204"/>
      <c r="V644" s="205"/>
      <c r="W644" s="206"/>
      <c r="X644" s="207"/>
      <c r="Y644" s="208"/>
      <c r="Z644" s="200"/>
      <c r="AA644" s="191"/>
      <c r="AB644" s="191"/>
      <c r="AC644" s="191"/>
      <c r="AD644" s="191"/>
      <c r="AE644" s="111"/>
      <c r="AF644" s="36"/>
      <c r="AG644" s="36"/>
      <c r="AH644" s="36"/>
    </row>
    <row r="645" spans="2:34" s="209" customFormat="1" ht="35.25" customHeight="1" x14ac:dyDescent="0.2">
      <c r="B645" s="210" t="s">
        <v>163</v>
      </c>
      <c r="C645" s="418" t="s">
        <v>164</v>
      </c>
      <c r="D645" s="211" t="s">
        <v>165</v>
      </c>
      <c r="E645" s="212" t="s">
        <v>52</v>
      </c>
      <c r="F645" s="213">
        <f>H645-G645</f>
        <v>0</v>
      </c>
      <c r="G645" s="213"/>
      <c r="H645" s="214">
        <f>H601-H616</f>
        <v>0</v>
      </c>
      <c r="I645" s="213"/>
      <c r="J645" s="213"/>
      <c r="K645" s="214"/>
      <c r="L645" s="215"/>
      <c r="M645" s="132"/>
      <c r="N645" s="210" t="s">
        <v>163</v>
      </c>
      <c r="O645" s="418" t="s">
        <v>164</v>
      </c>
      <c r="P645" s="211" t="s">
        <v>165</v>
      </c>
      <c r="Q645" s="212" t="s">
        <v>52</v>
      </c>
      <c r="R645" s="213">
        <f>T645-S645</f>
        <v>0</v>
      </c>
      <c r="S645" s="213"/>
      <c r="T645" s="214">
        <f>T601-T616</f>
        <v>0</v>
      </c>
      <c r="U645" s="213"/>
      <c r="V645" s="213"/>
      <c r="W645" s="214"/>
      <c r="X645" s="215"/>
      <c r="Y645" s="208"/>
      <c r="Z645" s="197"/>
      <c r="AA645" s="191"/>
      <c r="AB645" s="191"/>
      <c r="AC645" s="191"/>
      <c r="AD645" s="191"/>
      <c r="AE645" s="111"/>
      <c r="AF645" s="36"/>
      <c r="AG645" s="36"/>
      <c r="AH645" s="36"/>
    </row>
    <row r="646" spans="2:34" s="209" customFormat="1" ht="35.25" customHeight="1" x14ac:dyDescent="0.2">
      <c r="B646" s="210" t="s">
        <v>166</v>
      </c>
      <c r="C646" s="419"/>
      <c r="D646" s="211" t="s">
        <v>167</v>
      </c>
      <c r="E646" s="212" t="s">
        <v>168</v>
      </c>
      <c r="F646" s="213" t="e">
        <f>H646-G646</f>
        <v>#DIV/0!</v>
      </c>
      <c r="G646" s="216"/>
      <c r="H646" s="216" t="e">
        <f>H645/H601*100</f>
        <v>#DIV/0!</v>
      </c>
      <c r="I646" s="216"/>
      <c r="J646" s="216"/>
      <c r="K646" s="216"/>
      <c r="L646" s="217"/>
      <c r="M646" s="132"/>
      <c r="N646" s="210" t="s">
        <v>166</v>
      </c>
      <c r="O646" s="419"/>
      <c r="P646" s="211" t="s">
        <v>167</v>
      </c>
      <c r="Q646" s="212" t="s">
        <v>168</v>
      </c>
      <c r="R646" s="213" t="e">
        <f>T646-S646</f>
        <v>#DIV/0!</v>
      </c>
      <c r="S646" s="216"/>
      <c r="T646" s="216" t="e">
        <f>T645/T601*100</f>
        <v>#DIV/0!</v>
      </c>
      <c r="U646" s="216"/>
      <c r="V646" s="216"/>
      <c r="W646" s="216"/>
      <c r="X646" s="217"/>
      <c r="Y646" s="208"/>
      <c r="Z646" s="218"/>
      <c r="AA646" s="219"/>
      <c r="AB646" s="219"/>
      <c r="AC646" s="219"/>
      <c r="AD646" s="219"/>
      <c r="AE646" s="220"/>
      <c r="AF646" s="221"/>
      <c r="AG646" s="221"/>
      <c r="AH646" s="221"/>
    </row>
    <row r="647" spans="2:34" s="209" customFormat="1" ht="35.25" customHeight="1" thickBot="1" x14ac:dyDescent="0.25">
      <c r="B647" s="222" t="s">
        <v>169</v>
      </c>
      <c r="C647" s="426" t="s">
        <v>170</v>
      </c>
      <c r="D647" s="427"/>
      <c r="E647" s="223" t="s">
        <v>52</v>
      </c>
      <c r="F647" s="224">
        <f>F616</f>
        <v>0</v>
      </c>
      <c r="G647" s="225"/>
      <c r="H647" s="226">
        <f>F647</f>
        <v>0</v>
      </c>
      <c r="I647" s="225"/>
      <c r="J647" s="225"/>
      <c r="K647" s="224">
        <f>K616</f>
        <v>0</v>
      </c>
      <c r="L647" s="227">
        <f>L616</f>
        <v>0</v>
      </c>
      <c r="M647" s="132"/>
      <c r="N647" s="222" t="s">
        <v>169</v>
      </c>
      <c r="O647" s="426" t="s">
        <v>170</v>
      </c>
      <c r="P647" s="427"/>
      <c r="Q647" s="223" t="s">
        <v>52</v>
      </c>
      <c r="R647" s="224">
        <f>R616</f>
        <v>0</v>
      </c>
      <c r="S647" s="225"/>
      <c r="T647" s="226">
        <f>R647</f>
        <v>0</v>
      </c>
      <c r="U647" s="225"/>
      <c r="V647" s="225"/>
      <c r="W647" s="224">
        <f>W616</f>
        <v>0</v>
      </c>
      <c r="X647" s="227">
        <f>X616</f>
        <v>0</v>
      </c>
      <c r="Y647" s="208"/>
      <c r="Z647" s="218"/>
      <c r="AA647" s="219"/>
      <c r="AB647" s="219"/>
      <c r="AC647" s="219"/>
      <c r="AD647" s="219"/>
      <c r="AE647" s="220"/>
      <c r="AF647" s="221"/>
      <c r="AG647" s="221"/>
      <c r="AH647" s="221"/>
    </row>
    <row r="648" spans="2:34" ht="27" thickBot="1" x14ac:dyDescent="0.45">
      <c r="B648" s="423" t="s">
        <v>171</v>
      </c>
      <c r="C648" s="424"/>
      <c r="D648" s="424"/>
      <c r="E648" s="424"/>
      <c r="F648" s="424"/>
      <c r="G648" s="425"/>
      <c r="H648" s="228"/>
      <c r="I648" s="228"/>
      <c r="J648" s="228"/>
      <c r="K648" s="228"/>
      <c r="L648" s="229"/>
      <c r="N648" s="423" t="s">
        <v>171</v>
      </c>
      <c r="O648" s="424"/>
      <c r="P648" s="424"/>
      <c r="Q648" s="424"/>
      <c r="R648" s="424"/>
      <c r="S648" s="425"/>
      <c r="T648" s="228"/>
      <c r="U648" s="228"/>
      <c r="V648" s="228"/>
      <c r="W648" s="228"/>
      <c r="X648" s="229"/>
      <c r="Y648" s="188"/>
      <c r="Z648" s="218"/>
      <c r="AA648" s="219"/>
      <c r="AB648" s="219"/>
      <c r="AC648" s="219"/>
      <c r="AD648" s="219"/>
      <c r="AE648" s="220"/>
      <c r="AF648" s="209"/>
      <c r="AG648" s="209"/>
      <c r="AH648" s="209"/>
    </row>
    <row r="649" spans="2:34" ht="32.25" customHeight="1" thickBot="1" x14ac:dyDescent="0.3">
      <c r="B649" s="230" t="s">
        <v>172</v>
      </c>
      <c r="C649" s="430" t="s">
        <v>173</v>
      </c>
      <c r="D649" s="431"/>
      <c r="E649" s="231" t="s">
        <v>174</v>
      </c>
      <c r="F649" s="232" t="s">
        <v>175</v>
      </c>
      <c r="G649" s="233" t="s">
        <v>176</v>
      </c>
      <c r="H649" s="119"/>
      <c r="I649" s="119"/>
      <c r="J649" s="119"/>
      <c r="K649" s="119"/>
      <c r="L649" s="234"/>
      <c r="N649" s="230" t="s">
        <v>172</v>
      </c>
      <c r="O649" s="430" t="s">
        <v>173</v>
      </c>
      <c r="P649" s="431"/>
      <c r="Q649" s="231" t="s">
        <v>174</v>
      </c>
      <c r="R649" s="232" t="s">
        <v>175</v>
      </c>
      <c r="S649" s="233" t="s">
        <v>176</v>
      </c>
      <c r="T649" s="119"/>
      <c r="U649" s="119"/>
      <c r="V649" s="119"/>
      <c r="W649" s="119"/>
      <c r="X649" s="234"/>
      <c r="Y649" s="188"/>
      <c r="Z649" s="218"/>
      <c r="AA649" s="219"/>
      <c r="AB649" s="219"/>
      <c r="AC649" s="219"/>
      <c r="AD649" s="219"/>
      <c r="AE649" s="220"/>
      <c r="AF649" s="209"/>
      <c r="AG649" s="209"/>
      <c r="AH649" s="209"/>
    </row>
    <row r="650" spans="2:34" ht="36" customHeight="1" x14ac:dyDescent="0.25">
      <c r="B650" s="235">
        <v>1</v>
      </c>
      <c r="C650" s="432" t="s">
        <v>177</v>
      </c>
      <c r="D650" s="433"/>
      <c r="E650" s="236" t="s">
        <v>178</v>
      </c>
      <c r="F650" s="237"/>
      <c r="G650" s="238"/>
      <c r="L650" s="239"/>
      <c r="N650" s="235">
        <v>1</v>
      </c>
      <c r="O650" s="432" t="s">
        <v>177</v>
      </c>
      <c r="P650" s="433"/>
      <c r="Q650" s="236" t="s">
        <v>178</v>
      </c>
      <c r="R650" s="237"/>
      <c r="S650" s="238"/>
      <c r="X650" s="239"/>
      <c r="Y650" s="240"/>
      <c r="Z650" s="197"/>
      <c r="AA650" s="191"/>
      <c r="AB650" s="191"/>
      <c r="AC650" s="191"/>
      <c r="AD650" s="191"/>
      <c r="AE650" s="111"/>
    </row>
    <row r="651" spans="2:34" ht="33.75" customHeight="1" x14ac:dyDescent="0.25">
      <c r="B651" s="241">
        <v>2</v>
      </c>
      <c r="C651" s="391" t="s">
        <v>179</v>
      </c>
      <c r="D651" s="434"/>
      <c r="E651" s="242"/>
      <c r="F651" s="243"/>
      <c r="G651" s="244"/>
      <c r="L651" s="245"/>
      <c r="N651" s="241">
        <v>2</v>
      </c>
      <c r="O651" s="391" t="s">
        <v>179</v>
      </c>
      <c r="P651" s="434"/>
      <c r="Q651" s="242"/>
      <c r="R651" s="243"/>
      <c r="S651" s="244"/>
      <c r="X651" s="245"/>
      <c r="Y651" s="246"/>
      <c r="Z651" s="197"/>
      <c r="AA651" s="247"/>
      <c r="AB651" s="247"/>
      <c r="AC651" s="247"/>
      <c r="AD651" s="247"/>
      <c r="AE651" s="111"/>
    </row>
    <row r="652" spans="2:34" ht="34.5" customHeight="1" x14ac:dyDescent="0.25">
      <c r="B652" s="241">
        <v>3</v>
      </c>
      <c r="C652" s="421" t="s">
        <v>180</v>
      </c>
      <c r="D652" s="422"/>
      <c r="E652" s="248" t="s">
        <v>181</v>
      </c>
      <c r="F652" s="249"/>
      <c r="G652" s="250"/>
      <c r="L652" s="251"/>
      <c r="N652" s="241">
        <v>3</v>
      </c>
      <c r="O652" s="421" t="s">
        <v>180</v>
      </c>
      <c r="P652" s="422"/>
      <c r="Q652" s="248" t="s">
        <v>181</v>
      </c>
      <c r="R652" s="249"/>
      <c r="S652" s="250"/>
      <c r="X652" s="251"/>
      <c r="Y652" s="252"/>
      <c r="Z652" s="253"/>
      <c r="AA652" s="239"/>
      <c r="AB652" s="239"/>
      <c r="AC652" s="239"/>
      <c r="AD652" s="111"/>
      <c r="AE652" s="111"/>
    </row>
    <row r="653" spans="2:34" ht="36" customHeight="1" x14ac:dyDescent="0.25">
      <c r="B653" s="241">
        <v>4</v>
      </c>
      <c r="C653" s="391" t="s">
        <v>182</v>
      </c>
      <c r="D653" s="392"/>
      <c r="E653" s="242" t="s">
        <v>181</v>
      </c>
      <c r="F653" s="254" t="s">
        <v>183</v>
      </c>
      <c r="G653" s="255">
        <f>G650*G651*G652</f>
        <v>0</v>
      </c>
      <c r="L653" s="229"/>
      <c r="N653" s="241">
        <v>4</v>
      </c>
      <c r="O653" s="391" t="s">
        <v>182</v>
      </c>
      <c r="P653" s="392"/>
      <c r="Q653" s="242" t="s">
        <v>181</v>
      </c>
      <c r="R653" s="254" t="s">
        <v>183</v>
      </c>
      <c r="S653" s="255">
        <f>S650*S651*S652</f>
        <v>0</v>
      </c>
      <c r="X653" s="229"/>
      <c r="Y653" s="256"/>
      <c r="Z653" s="239"/>
      <c r="AA653" s="257"/>
      <c r="AB653" s="258"/>
      <c r="AC653" s="259"/>
      <c r="AD653" s="119"/>
      <c r="AE653" s="119"/>
    </row>
    <row r="654" spans="2:34" ht="33.75" customHeight="1" x14ac:dyDescent="0.25">
      <c r="B654" s="241">
        <v>5</v>
      </c>
      <c r="C654" s="391" t="s">
        <v>184</v>
      </c>
      <c r="D654" s="392"/>
      <c r="E654" s="242" t="s">
        <v>185</v>
      </c>
      <c r="F654" s="243"/>
      <c r="G654" s="260"/>
      <c r="L654" s="251"/>
      <c r="N654" s="241">
        <v>5</v>
      </c>
      <c r="O654" s="391" t="s">
        <v>184</v>
      </c>
      <c r="P654" s="392"/>
      <c r="Q654" s="242" t="s">
        <v>185</v>
      </c>
      <c r="R654" s="243"/>
      <c r="S654" s="260"/>
      <c r="X654" s="251"/>
      <c r="Y654" s="256"/>
      <c r="Z654" s="246"/>
      <c r="AA654" s="261"/>
      <c r="AB654" s="262"/>
      <c r="AC654" s="263"/>
      <c r="AD654" s="119"/>
      <c r="AE654" s="119"/>
    </row>
    <row r="655" spans="2:34" ht="36" customHeight="1" x14ac:dyDescent="0.25">
      <c r="B655" s="241">
        <v>6</v>
      </c>
      <c r="C655" s="391" t="s">
        <v>186</v>
      </c>
      <c r="D655" s="392"/>
      <c r="E655" s="242" t="s">
        <v>187</v>
      </c>
      <c r="F655" s="243"/>
      <c r="G655" s="264">
        <v>5.0999999999999997E-2</v>
      </c>
      <c r="L655" s="265"/>
      <c r="N655" s="241">
        <v>6</v>
      </c>
      <c r="O655" s="391" t="s">
        <v>186</v>
      </c>
      <c r="P655" s="392"/>
      <c r="Q655" s="242" t="s">
        <v>187</v>
      </c>
      <c r="R655" s="243"/>
      <c r="S655" s="264">
        <v>5.0999999999999997E-2</v>
      </c>
      <c r="X655" s="265"/>
      <c r="Y655" s="266"/>
      <c r="Z655" s="252"/>
      <c r="AA655" s="261"/>
      <c r="AB655" s="262"/>
      <c r="AC655" s="263"/>
      <c r="AD655" s="119"/>
      <c r="AE655" s="119"/>
    </row>
    <row r="656" spans="2:34" ht="30.75" customHeight="1" x14ac:dyDescent="0.25">
      <c r="B656" s="241">
        <v>7</v>
      </c>
      <c r="C656" s="391" t="s">
        <v>188</v>
      </c>
      <c r="D656" s="392"/>
      <c r="E656" s="242" t="s">
        <v>112</v>
      </c>
      <c r="F656" s="254" t="s">
        <v>189</v>
      </c>
      <c r="G656" s="267">
        <f>G654*G655</f>
        <v>0</v>
      </c>
      <c r="L656" s="266"/>
      <c r="N656" s="241">
        <v>7</v>
      </c>
      <c r="O656" s="391" t="s">
        <v>188</v>
      </c>
      <c r="P656" s="392"/>
      <c r="Q656" s="242" t="s">
        <v>112</v>
      </c>
      <c r="R656" s="254" t="s">
        <v>189</v>
      </c>
      <c r="S656" s="267">
        <f>S654*S655</f>
        <v>0</v>
      </c>
      <c r="X656" s="266"/>
      <c r="Y656" s="266"/>
      <c r="Z656" s="239"/>
      <c r="AA656" s="261"/>
      <c r="AB656" s="262"/>
      <c r="AC656" s="263"/>
      <c r="AD656" s="119"/>
      <c r="AE656" s="119"/>
    </row>
    <row r="657" spans="2:33" ht="15.75" customHeight="1" x14ac:dyDescent="0.25">
      <c r="B657" s="241">
        <v>8</v>
      </c>
      <c r="C657" s="391" t="s">
        <v>190</v>
      </c>
      <c r="D657" s="392"/>
      <c r="E657" s="242" t="s">
        <v>112</v>
      </c>
      <c r="F657" s="254" t="s">
        <v>191</v>
      </c>
      <c r="G657" s="268">
        <f>G653+G656</f>
        <v>0</v>
      </c>
      <c r="L657" s="269"/>
      <c r="N657" s="241">
        <v>8</v>
      </c>
      <c r="O657" s="391" t="s">
        <v>190</v>
      </c>
      <c r="P657" s="392"/>
      <c r="Q657" s="242" t="s">
        <v>112</v>
      </c>
      <c r="R657" s="254" t="s">
        <v>191</v>
      </c>
      <c r="S657" s="268">
        <f>S653+S656</f>
        <v>0</v>
      </c>
      <c r="X657" s="269"/>
      <c r="Y657" s="269"/>
      <c r="Z657" s="239"/>
      <c r="AA657" s="265"/>
      <c r="AB657" s="270"/>
      <c r="AC657" s="271"/>
      <c r="AD657" s="271"/>
      <c r="AE657" s="266"/>
    </row>
    <row r="658" spans="2:33" ht="18" customHeight="1" x14ac:dyDescent="0.25">
      <c r="B658" s="241">
        <v>9</v>
      </c>
      <c r="C658" s="391" t="s">
        <v>192</v>
      </c>
      <c r="D658" s="392"/>
      <c r="E658" s="242" t="s">
        <v>112</v>
      </c>
      <c r="F658" s="254" t="s">
        <v>193</v>
      </c>
      <c r="G658" s="268">
        <f>G657*0.18</f>
        <v>0</v>
      </c>
      <c r="L658" s="269"/>
      <c r="N658" s="241">
        <v>9</v>
      </c>
      <c r="O658" s="391" t="s">
        <v>192</v>
      </c>
      <c r="P658" s="392"/>
      <c r="Q658" s="242" t="s">
        <v>112</v>
      </c>
      <c r="R658" s="254" t="s">
        <v>193</v>
      </c>
      <c r="S658" s="268">
        <f>S657*0.18</f>
        <v>0</v>
      </c>
      <c r="X658" s="269"/>
      <c r="Y658" s="269"/>
      <c r="Z658" s="265"/>
      <c r="AA658" s="266"/>
      <c r="AB658" s="272"/>
      <c r="AC658" s="272"/>
      <c r="AD658" s="272"/>
      <c r="AE658" s="266"/>
    </row>
    <row r="659" spans="2:33" ht="18" customHeight="1" thickBot="1" x14ac:dyDescent="0.3">
      <c r="B659" s="273">
        <v>10</v>
      </c>
      <c r="C659" s="393" t="s">
        <v>194</v>
      </c>
      <c r="D659" s="394"/>
      <c r="E659" s="274" t="s">
        <v>112</v>
      </c>
      <c r="F659" s="275" t="s">
        <v>195</v>
      </c>
      <c r="G659" s="276">
        <f>G657+G658</f>
        <v>0</v>
      </c>
      <c r="L659" s="269"/>
      <c r="N659" s="273">
        <v>10</v>
      </c>
      <c r="O659" s="393" t="s">
        <v>194</v>
      </c>
      <c r="P659" s="394"/>
      <c r="Q659" s="274" t="s">
        <v>112</v>
      </c>
      <c r="R659" s="275" t="s">
        <v>195</v>
      </c>
      <c r="S659" s="276">
        <f>S657+S658</f>
        <v>0</v>
      </c>
      <c r="X659" s="269"/>
      <c r="Y659" s="269"/>
      <c r="Z659" s="266"/>
      <c r="AA659" s="266"/>
      <c r="AB659" s="277"/>
      <c r="AC659" s="277"/>
      <c r="AD659" s="277"/>
      <c r="AE659" s="272"/>
    </row>
    <row r="660" spans="2:33" ht="13.5" customHeight="1" thickBot="1" x14ac:dyDescent="0.25">
      <c r="L660" s="36"/>
    </row>
    <row r="661" spans="2:33" ht="19.5" customHeight="1" thickBot="1" x14ac:dyDescent="0.35">
      <c r="B661" s="406" t="s">
        <v>231</v>
      </c>
      <c r="C661" s="407"/>
      <c r="D661" s="407"/>
      <c r="E661" s="407"/>
      <c r="F661" s="407"/>
      <c r="G661" s="407"/>
      <c r="H661" s="407"/>
      <c r="I661" s="407"/>
      <c r="J661" s="407"/>
      <c r="K661" s="407"/>
      <c r="L661" s="408"/>
      <c r="N661" s="406" t="s">
        <v>231</v>
      </c>
      <c r="O661" s="407"/>
      <c r="P661" s="407"/>
      <c r="Q661" s="407"/>
      <c r="R661" s="407"/>
      <c r="S661" s="407"/>
      <c r="T661" s="407"/>
      <c r="U661" s="407"/>
      <c r="V661" s="407"/>
      <c r="W661" s="407"/>
      <c r="X661" s="408"/>
      <c r="Z661" s="395" t="s">
        <v>232</v>
      </c>
      <c r="AA661" s="396"/>
      <c r="AB661" s="396"/>
      <c r="AC661" s="396"/>
      <c r="AD661" s="396"/>
      <c r="AE661" s="396"/>
      <c r="AF661" s="396"/>
      <c r="AG661"/>
    </row>
    <row r="662" spans="2:33" ht="19.5" customHeight="1" thickBot="1" x14ac:dyDescent="0.35">
      <c r="B662" s="397" t="s">
        <v>38</v>
      </c>
      <c r="C662" s="399" t="s">
        <v>39</v>
      </c>
      <c r="D662" s="400"/>
      <c r="E662" s="403" t="s">
        <v>40</v>
      </c>
      <c r="F662" s="381" t="s">
        <v>41</v>
      </c>
      <c r="G662" s="382"/>
      <c r="H662" s="382"/>
      <c r="I662" s="382"/>
      <c r="J662" s="382"/>
      <c r="K662" s="382"/>
      <c r="L662" s="383"/>
      <c r="M662" s="38"/>
      <c r="N662" s="397" t="s">
        <v>38</v>
      </c>
      <c r="O662" s="399" t="s">
        <v>39</v>
      </c>
      <c r="P662" s="400"/>
      <c r="Q662" s="403" t="s">
        <v>40</v>
      </c>
      <c r="R662" s="381" t="s">
        <v>41</v>
      </c>
      <c r="S662" s="382"/>
      <c r="T662" s="382"/>
      <c r="U662" s="382"/>
      <c r="V662" s="382"/>
      <c r="W662" s="382"/>
      <c r="X662" s="383"/>
      <c r="Y662" s="39"/>
      <c r="Z662" s="405" t="s">
        <v>42</v>
      </c>
      <c r="AA662" s="405"/>
      <c r="AB662" s="405"/>
      <c r="AC662" s="405"/>
      <c r="AD662" s="405"/>
      <c r="AE662" s="405"/>
      <c r="AF662" s="405"/>
      <c r="AG662"/>
    </row>
    <row r="663" spans="2:33" ht="48" customHeight="1" thickBot="1" x14ac:dyDescent="0.35">
      <c r="B663" s="398"/>
      <c r="C663" s="401"/>
      <c r="D663" s="402"/>
      <c r="E663" s="404"/>
      <c r="F663" s="40" t="s">
        <v>43</v>
      </c>
      <c r="G663" s="40" t="s">
        <v>44</v>
      </c>
      <c r="H663" s="41" t="s">
        <v>45</v>
      </c>
      <c r="I663" s="41" t="s">
        <v>46</v>
      </c>
      <c r="J663" s="41" t="s">
        <v>47</v>
      </c>
      <c r="K663" s="41" t="s">
        <v>48</v>
      </c>
      <c r="L663" s="42" t="s">
        <v>49</v>
      </c>
      <c r="M663" s="38"/>
      <c r="N663" s="398"/>
      <c r="O663" s="401"/>
      <c r="P663" s="402"/>
      <c r="Q663" s="404"/>
      <c r="R663" s="40" t="s">
        <v>43</v>
      </c>
      <c r="S663" s="40" t="s">
        <v>44</v>
      </c>
      <c r="T663" s="41" t="s">
        <v>45</v>
      </c>
      <c r="U663" s="41" t="s">
        <v>46</v>
      </c>
      <c r="V663" s="41" t="s">
        <v>47</v>
      </c>
      <c r="W663" s="41" t="s">
        <v>48</v>
      </c>
      <c r="X663" s="42" t="s">
        <v>49</v>
      </c>
      <c r="Y663" s="39"/>
      <c r="Z663" s="405" t="s">
        <v>233</v>
      </c>
      <c r="AA663" s="405"/>
      <c r="AB663" s="405"/>
      <c r="AC663" s="405"/>
      <c r="AD663" s="405"/>
      <c r="AE663" s="405"/>
      <c r="AF663" s="405"/>
      <c r="AG663"/>
    </row>
    <row r="664" spans="2:33" ht="19.5" customHeight="1" x14ac:dyDescent="0.3">
      <c r="B664" s="37">
        <v>1</v>
      </c>
      <c r="C664" s="379">
        <v>2</v>
      </c>
      <c r="D664" s="380"/>
      <c r="E664" s="43">
        <v>3</v>
      </c>
      <c r="F664" s="44">
        <v>4</v>
      </c>
      <c r="G664" s="44">
        <v>5</v>
      </c>
      <c r="H664" s="45">
        <v>6</v>
      </c>
      <c r="I664" s="45">
        <v>7</v>
      </c>
      <c r="J664" s="45">
        <v>8</v>
      </c>
      <c r="K664" s="45">
        <v>9</v>
      </c>
      <c r="L664" s="46">
        <v>10</v>
      </c>
      <c r="M664" s="38"/>
      <c r="N664" s="37">
        <v>1</v>
      </c>
      <c r="O664" s="379">
        <v>2</v>
      </c>
      <c r="P664" s="380"/>
      <c r="Q664" s="43">
        <v>3</v>
      </c>
      <c r="R664" s="44">
        <v>4</v>
      </c>
      <c r="S664" s="44">
        <v>5</v>
      </c>
      <c r="T664" s="45">
        <v>6</v>
      </c>
      <c r="U664" s="45">
        <v>7</v>
      </c>
      <c r="V664" s="45">
        <v>8</v>
      </c>
      <c r="W664" s="45">
        <v>9</v>
      </c>
      <c r="X664" s="46">
        <v>10</v>
      </c>
      <c r="Y664" s="39"/>
      <c r="Z664" s="47"/>
      <c r="AA664"/>
      <c r="AB664"/>
      <c r="AC664"/>
      <c r="AD664"/>
      <c r="AE664"/>
      <c r="AF664"/>
      <c r="AG664" s="48"/>
    </row>
    <row r="665" spans="2:33" ht="48.75" customHeight="1" x14ac:dyDescent="0.3">
      <c r="B665" s="49">
        <v>1</v>
      </c>
      <c r="C665" s="387" t="s">
        <v>51</v>
      </c>
      <c r="D665" s="388"/>
      <c r="E665" s="50" t="s">
        <v>52</v>
      </c>
      <c r="F665" s="51">
        <f>F666+F670+F673+F677</f>
        <v>0</v>
      </c>
      <c r="G665" s="51">
        <f>G666+G670+G673+G677</f>
        <v>0</v>
      </c>
      <c r="H665" s="52">
        <f>I665+J665+K665+L665</f>
        <v>0</v>
      </c>
      <c r="I665" s="51">
        <f>I666+I670+I673+I677</f>
        <v>0</v>
      </c>
      <c r="J665" s="51">
        <f>J666+J670+J673+J677</f>
        <v>0</v>
      </c>
      <c r="K665" s="51">
        <f>K666+K670+K673+K677</f>
        <v>0</v>
      </c>
      <c r="L665" s="53">
        <f>L666+L670+L673+L677</f>
        <v>0</v>
      </c>
      <c r="M665" s="38"/>
      <c r="N665" s="49">
        <v>1</v>
      </c>
      <c r="O665" s="387" t="s">
        <v>51</v>
      </c>
      <c r="P665" s="388"/>
      <c r="Q665" s="50" t="s">
        <v>52</v>
      </c>
      <c r="R665" s="51">
        <f>R666+R670+R673+R677</f>
        <v>0</v>
      </c>
      <c r="S665" s="51">
        <f>S666+S670+S673+S677</f>
        <v>0</v>
      </c>
      <c r="T665" s="52">
        <f>U665+V665+W665+X665</f>
        <v>0</v>
      </c>
      <c r="U665" s="51">
        <f>U666+U670+U673+U677</f>
        <v>0</v>
      </c>
      <c r="V665" s="51">
        <f>V666+V670+V673+V677</f>
        <v>0</v>
      </c>
      <c r="W665" s="51">
        <f>W666+W670+W673+W677</f>
        <v>0</v>
      </c>
      <c r="X665" s="53">
        <f>X666+X670+X673+X677</f>
        <v>0</v>
      </c>
      <c r="Y665" s="39"/>
      <c r="Z665" s="54" t="s">
        <v>53</v>
      </c>
      <c r="AA665"/>
      <c r="AB665"/>
      <c r="AC665"/>
      <c r="AD665"/>
      <c r="AF665" s="54" t="s">
        <v>234</v>
      </c>
      <c r="AG665"/>
    </row>
    <row r="666" spans="2:33" ht="46.5" customHeight="1" x14ac:dyDescent="0.3">
      <c r="B666" s="55" t="s">
        <v>55</v>
      </c>
      <c r="C666" s="385" t="s">
        <v>56</v>
      </c>
      <c r="D666" s="386"/>
      <c r="E666" s="56" t="s">
        <v>52</v>
      </c>
      <c r="F666" s="57">
        <f t="shared" ref="F666:L666" si="245">F667+F668+F669</f>
        <v>0</v>
      </c>
      <c r="G666" s="57">
        <f t="shared" si="245"/>
        <v>0</v>
      </c>
      <c r="H666" s="58">
        <f t="shared" si="245"/>
        <v>0</v>
      </c>
      <c r="I666" s="57">
        <f t="shared" si="245"/>
        <v>0</v>
      </c>
      <c r="J666" s="57">
        <f t="shared" si="245"/>
        <v>0</v>
      </c>
      <c r="K666" s="57">
        <f t="shared" si="245"/>
        <v>0</v>
      </c>
      <c r="L666" s="59">
        <f t="shared" si="245"/>
        <v>0</v>
      </c>
      <c r="M666" s="38"/>
      <c r="N666" s="55" t="s">
        <v>55</v>
      </c>
      <c r="O666" s="385" t="s">
        <v>56</v>
      </c>
      <c r="P666" s="386"/>
      <c r="Q666" s="56" t="s">
        <v>52</v>
      </c>
      <c r="R666" s="57">
        <f t="shared" ref="R666:X666" si="246">R667+R668+R669</f>
        <v>0</v>
      </c>
      <c r="S666" s="57">
        <f t="shared" si="246"/>
        <v>0</v>
      </c>
      <c r="T666" s="58">
        <f t="shared" si="246"/>
        <v>0</v>
      </c>
      <c r="U666" s="57">
        <f t="shared" si="246"/>
        <v>0</v>
      </c>
      <c r="V666" s="57">
        <f t="shared" si="246"/>
        <v>0</v>
      </c>
      <c r="W666" s="57">
        <f t="shared" si="246"/>
        <v>0</v>
      </c>
      <c r="X666" s="59">
        <f t="shared" si="246"/>
        <v>0</v>
      </c>
      <c r="Y666" s="39"/>
      <c r="Z666" s="47"/>
      <c r="AA666"/>
      <c r="AB666"/>
      <c r="AC666"/>
      <c r="AD666"/>
      <c r="AE666"/>
      <c r="AF666"/>
      <c r="AG666"/>
    </row>
    <row r="667" spans="2:33" ht="49.5" customHeight="1" x14ac:dyDescent="0.25">
      <c r="B667" s="60" t="s">
        <v>57</v>
      </c>
      <c r="C667" s="377" t="s">
        <v>239</v>
      </c>
      <c r="D667" s="384"/>
      <c r="E667" s="61" t="s">
        <v>52</v>
      </c>
      <c r="F667" s="62"/>
      <c r="G667" s="62"/>
      <c r="H667" s="63">
        <f>F667+G667</f>
        <v>0</v>
      </c>
      <c r="I667" s="64">
        <f>H667</f>
        <v>0</v>
      </c>
      <c r="J667" s="62"/>
      <c r="K667" s="65"/>
      <c r="L667" s="66"/>
      <c r="M667" s="38"/>
      <c r="N667" s="60" t="s">
        <v>57</v>
      </c>
      <c r="O667" s="377" t="s">
        <v>239</v>
      </c>
      <c r="P667" s="384"/>
      <c r="Q667" s="61" t="s">
        <v>52</v>
      </c>
      <c r="R667" s="62"/>
      <c r="S667" s="62"/>
      <c r="T667" s="63">
        <f>R667+S667</f>
        <v>0</v>
      </c>
      <c r="U667" s="64">
        <f>T667</f>
        <v>0</v>
      </c>
      <c r="V667" s="62"/>
      <c r="W667" s="65"/>
      <c r="X667" s="66"/>
      <c r="Y667" s="39"/>
      <c r="Z667" s="437" t="s">
        <v>58</v>
      </c>
      <c r="AA667" s="438"/>
      <c r="AB667" s="438"/>
      <c r="AC667" s="438"/>
      <c r="AD667" s="438"/>
      <c r="AE667" s="438"/>
      <c r="AF667" s="438"/>
      <c r="AG667" s="438"/>
    </row>
    <row r="668" spans="2:33" ht="34.5" customHeight="1" x14ac:dyDescent="0.25">
      <c r="B668" s="60" t="s">
        <v>59</v>
      </c>
      <c r="C668" s="377" t="s">
        <v>60</v>
      </c>
      <c r="D668" s="384"/>
      <c r="E668" s="61" t="s">
        <v>52</v>
      </c>
      <c r="F668" s="62"/>
      <c r="G668" s="62"/>
      <c r="H668" s="63">
        <f>F668+G668</f>
        <v>0</v>
      </c>
      <c r="I668" s="62"/>
      <c r="J668" s="62"/>
      <c r="K668" s="65"/>
      <c r="L668" s="66"/>
      <c r="M668" s="38"/>
      <c r="N668" s="60" t="s">
        <v>59</v>
      </c>
      <c r="O668" s="377" t="s">
        <v>60</v>
      </c>
      <c r="P668" s="384"/>
      <c r="Q668" s="61" t="s">
        <v>52</v>
      </c>
      <c r="R668" s="62"/>
      <c r="S668" s="62"/>
      <c r="T668" s="63">
        <f>R668+S668</f>
        <v>0</v>
      </c>
      <c r="U668" s="62"/>
      <c r="V668" s="62"/>
      <c r="W668" s="65"/>
      <c r="X668" s="66"/>
      <c r="Y668" s="39"/>
      <c r="Z668" s="438"/>
      <c r="AA668" s="438"/>
      <c r="AB668" s="438"/>
      <c r="AC668" s="438"/>
      <c r="AD668" s="438"/>
      <c r="AE668" s="438"/>
      <c r="AF668" s="438"/>
      <c r="AG668" s="438"/>
    </row>
    <row r="669" spans="2:33" ht="36" customHeight="1" x14ac:dyDescent="0.25">
      <c r="B669" s="60" t="s">
        <v>61</v>
      </c>
      <c r="C669" s="377" t="s">
        <v>62</v>
      </c>
      <c r="D669" s="384"/>
      <c r="E669" s="61" t="s">
        <v>52</v>
      </c>
      <c r="F669" s="62"/>
      <c r="G669" s="62"/>
      <c r="H669" s="63">
        <f>F669+G669</f>
        <v>0</v>
      </c>
      <c r="I669" s="62"/>
      <c r="J669" s="62"/>
      <c r="K669" s="65"/>
      <c r="L669" s="66"/>
      <c r="M669" s="38"/>
      <c r="N669" s="60" t="s">
        <v>61</v>
      </c>
      <c r="O669" s="377" t="s">
        <v>62</v>
      </c>
      <c r="P669" s="384"/>
      <c r="Q669" s="61" t="s">
        <v>52</v>
      </c>
      <c r="R669" s="62"/>
      <c r="S669" s="62"/>
      <c r="T669" s="63">
        <f>R669+S669</f>
        <v>0</v>
      </c>
      <c r="U669" s="62"/>
      <c r="V669" s="62"/>
      <c r="W669" s="65"/>
      <c r="X669" s="66"/>
      <c r="Y669" s="39"/>
      <c r="Z669" s="438"/>
      <c r="AA669" s="438"/>
      <c r="AB669" s="438"/>
      <c r="AC669" s="438"/>
      <c r="AD669" s="438"/>
      <c r="AE669" s="438"/>
      <c r="AF669" s="438"/>
      <c r="AG669" s="438"/>
    </row>
    <row r="670" spans="2:33" ht="33.75" customHeight="1" x14ac:dyDescent="0.25">
      <c r="B670" s="55" t="s">
        <v>63</v>
      </c>
      <c r="C670" s="385" t="s">
        <v>64</v>
      </c>
      <c r="D670" s="386"/>
      <c r="E670" s="56" t="s">
        <v>52</v>
      </c>
      <c r="F670" s="57">
        <f t="shared" ref="F670:L670" si="247">F671+F672</f>
        <v>0</v>
      </c>
      <c r="G670" s="57">
        <f t="shared" si="247"/>
        <v>0</v>
      </c>
      <c r="H670" s="58">
        <f t="shared" si="247"/>
        <v>0</v>
      </c>
      <c r="I670" s="57">
        <f t="shared" si="247"/>
        <v>0</v>
      </c>
      <c r="J670" s="57">
        <f t="shared" si="247"/>
        <v>0</v>
      </c>
      <c r="K670" s="57">
        <f t="shared" si="247"/>
        <v>0</v>
      </c>
      <c r="L670" s="59">
        <f t="shared" si="247"/>
        <v>0</v>
      </c>
      <c r="M670" s="38"/>
      <c r="N670" s="55" t="s">
        <v>63</v>
      </c>
      <c r="O670" s="385" t="s">
        <v>64</v>
      </c>
      <c r="P670" s="386"/>
      <c r="Q670" s="56" t="s">
        <v>52</v>
      </c>
      <c r="R670" s="57">
        <f t="shared" ref="R670:X670" si="248">R671+R672</f>
        <v>0</v>
      </c>
      <c r="S670" s="57">
        <f t="shared" si="248"/>
        <v>0</v>
      </c>
      <c r="T670" s="58">
        <f t="shared" si="248"/>
        <v>0</v>
      </c>
      <c r="U670" s="57">
        <f t="shared" si="248"/>
        <v>0</v>
      </c>
      <c r="V670" s="57">
        <f t="shared" si="248"/>
        <v>0</v>
      </c>
      <c r="W670" s="57">
        <f t="shared" si="248"/>
        <v>0</v>
      </c>
      <c r="X670" s="59">
        <f t="shared" si="248"/>
        <v>0</v>
      </c>
      <c r="Y670" s="39"/>
      <c r="Z670" s="438"/>
      <c r="AA670" s="438"/>
      <c r="AB670" s="438"/>
      <c r="AC670" s="438"/>
      <c r="AD670" s="438"/>
      <c r="AE670" s="438"/>
      <c r="AF670" s="438"/>
      <c r="AG670" s="438"/>
    </row>
    <row r="671" spans="2:33" ht="45" customHeight="1" thickBot="1" x14ac:dyDescent="0.3">
      <c r="B671" s="60" t="s">
        <v>65</v>
      </c>
      <c r="C671" s="377" t="s">
        <v>66</v>
      </c>
      <c r="D671" s="384"/>
      <c r="E671" s="61" t="s">
        <v>52</v>
      </c>
      <c r="F671" s="62"/>
      <c r="G671" s="62"/>
      <c r="H671" s="63">
        <f>F671+G671</f>
        <v>0</v>
      </c>
      <c r="I671" s="62"/>
      <c r="J671" s="62"/>
      <c r="K671" s="65"/>
      <c r="L671" s="66"/>
      <c r="M671" s="38"/>
      <c r="N671" s="60" t="s">
        <v>65</v>
      </c>
      <c r="O671" s="377" t="s">
        <v>66</v>
      </c>
      <c r="P671" s="384"/>
      <c r="Q671" s="61" t="s">
        <v>52</v>
      </c>
      <c r="R671" s="62"/>
      <c r="S671" s="62"/>
      <c r="T671" s="63">
        <f>R671+S671</f>
        <v>0</v>
      </c>
      <c r="U671" s="62"/>
      <c r="V671" s="62"/>
      <c r="W671" s="65"/>
      <c r="X671" s="66"/>
      <c r="Y671" s="39"/>
      <c r="Z671" s="438"/>
      <c r="AA671" s="438"/>
      <c r="AB671" s="438"/>
      <c r="AC671" s="438"/>
      <c r="AD671" s="438"/>
      <c r="AE671" s="438"/>
      <c r="AF671" s="438"/>
      <c r="AG671" s="438"/>
    </row>
    <row r="672" spans="2:33" ht="56.25" customHeight="1" thickBot="1" x14ac:dyDescent="0.3">
      <c r="B672" s="60" t="s">
        <v>67</v>
      </c>
      <c r="C672" s="377" t="s">
        <v>68</v>
      </c>
      <c r="D672" s="384"/>
      <c r="E672" s="61" t="s">
        <v>52</v>
      </c>
      <c r="F672" s="62"/>
      <c r="G672" s="62"/>
      <c r="H672" s="63">
        <f>F672+G672</f>
        <v>0</v>
      </c>
      <c r="I672" s="62"/>
      <c r="J672" s="62"/>
      <c r="K672" s="65"/>
      <c r="L672" s="66"/>
      <c r="M672" s="38"/>
      <c r="N672" s="60" t="s">
        <v>67</v>
      </c>
      <c r="O672" s="377" t="s">
        <v>68</v>
      </c>
      <c r="P672" s="384"/>
      <c r="Q672" s="61" t="s">
        <v>52</v>
      </c>
      <c r="R672" s="62"/>
      <c r="S672" s="62"/>
      <c r="T672" s="63">
        <f>R672+S672</f>
        <v>0</v>
      </c>
      <c r="U672" s="62"/>
      <c r="V672" s="62"/>
      <c r="W672" s="65"/>
      <c r="X672" s="66"/>
      <c r="Y672" s="39"/>
      <c r="Z672" s="435" t="s">
        <v>69</v>
      </c>
      <c r="AA672" s="435"/>
      <c r="AB672" s="435"/>
      <c r="AC672" s="436"/>
      <c r="AD672" s="67">
        <f>T709</f>
        <v>0</v>
      </c>
      <c r="AE672" s="68" t="s">
        <v>70</v>
      </c>
      <c r="AF672" s="69" t="s">
        <v>71</v>
      </c>
      <c r="AG672" s="70"/>
    </row>
    <row r="673" spans="2:33" ht="38.25" customHeight="1" thickBot="1" x14ac:dyDescent="0.35">
      <c r="B673" s="55" t="s">
        <v>72</v>
      </c>
      <c r="C673" s="389" t="s">
        <v>73</v>
      </c>
      <c r="D673" s="390"/>
      <c r="E673" s="56" t="s">
        <v>52</v>
      </c>
      <c r="F673" s="57">
        <f t="shared" ref="F673:L673" si="249">F674+F675+F676</f>
        <v>0</v>
      </c>
      <c r="G673" s="57">
        <f t="shared" si="249"/>
        <v>0</v>
      </c>
      <c r="H673" s="58">
        <f t="shared" si="249"/>
        <v>0</v>
      </c>
      <c r="I673" s="57">
        <f t="shared" si="249"/>
        <v>0</v>
      </c>
      <c r="J673" s="57">
        <f t="shared" si="249"/>
        <v>0</v>
      </c>
      <c r="K673" s="57">
        <f t="shared" si="249"/>
        <v>0</v>
      </c>
      <c r="L673" s="59">
        <f t="shared" si="249"/>
        <v>0</v>
      </c>
      <c r="M673" s="38"/>
      <c r="N673" s="55" t="s">
        <v>72</v>
      </c>
      <c r="O673" s="389" t="s">
        <v>73</v>
      </c>
      <c r="P673" s="390"/>
      <c r="Q673" s="56" t="s">
        <v>52</v>
      </c>
      <c r="R673" s="57">
        <f t="shared" ref="R673:X673" si="250">R674+R675+R676</f>
        <v>0</v>
      </c>
      <c r="S673" s="57">
        <f t="shared" si="250"/>
        <v>0</v>
      </c>
      <c r="T673" s="58">
        <f t="shared" si="250"/>
        <v>0</v>
      </c>
      <c r="U673" s="57">
        <f t="shared" si="250"/>
        <v>0</v>
      </c>
      <c r="V673" s="57">
        <f t="shared" si="250"/>
        <v>0</v>
      </c>
      <c r="W673" s="57">
        <f t="shared" si="250"/>
        <v>0</v>
      </c>
      <c r="X673" s="59">
        <f t="shared" si="250"/>
        <v>0</v>
      </c>
      <c r="Y673" s="39"/>
      <c r="Z673" s="435" t="s">
        <v>74</v>
      </c>
      <c r="AA673" s="435"/>
      <c r="AB673" s="435"/>
      <c r="AC673" s="435"/>
      <c r="AD673" s="71" t="s">
        <v>75</v>
      </c>
      <c r="AE673" s="68" t="s">
        <v>70</v>
      </c>
      <c r="AF673" s="72"/>
      <c r="AG673" s="73"/>
    </row>
    <row r="674" spans="2:33" ht="41.25" customHeight="1" x14ac:dyDescent="0.25">
      <c r="B674" s="60" t="s">
        <v>76</v>
      </c>
      <c r="C674" s="377" t="s">
        <v>77</v>
      </c>
      <c r="D674" s="378"/>
      <c r="E674" s="61" t="s">
        <v>52</v>
      </c>
      <c r="F674" s="62"/>
      <c r="G674" s="62"/>
      <c r="H674" s="63">
        <f>F674+G674</f>
        <v>0</v>
      </c>
      <c r="I674" s="62"/>
      <c r="J674" s="62"/>
      <c r="K674" s="65"/>
      <c r="L674" s="66"/>
      <c r="M674" s="38"/>
      <c r="N674" s="60" t="s">
        <v>76</v>
      </c>
      <c r="O674" s="377" t="s">
        <v>77</v>
      </c>
      <c r="P674" s="378"/>
      <c r="Q674" s="61" t="s">
        <v>52</v>
      </c>
      <c r="R674" s="62"/>
      <c r="S674" s="62"/>
      <c r="T674" s="63">
        <f>R674+S674</f>
        <v>0</v>
      </c>
      <c r="U674" s="62"/>
      <c r="V674" s="62"/>
      <c r="W674" s="65"/>
      <c r="X674" s="66"/>
      <c r="Y674" s="39"/>
      <c r="Z674" s="435" t="s">
        <v>78</v>
      </c>
      <c r="AA674" s="435"/>
      <c r="AB674" s="435"/>
      <c r="AC674" s="435"/>
      <c r="AD674" s="71" t="s">
        <v>79</v>
      </c>
      <c r="AE674" s="68" t="s">
        <v>70</v>
      </c>
      <c r="AF674" s="74"/>
      <c r="AG674"/>
    </row>
    <row r="675" spans="2:33" ht="35.25" customHeight="1" thickBot="1" x14ac:dyDescent="0.3">
      <c r="B675" s="60" t="s">
        <v>80</v>
      </c>
      <c r="C675" s="377" t="s">
        <v>81</v>
      </c>
      <c r="D675" s="378"/>
      <c r="E675" s="61" t="s">
        <v>52</v>
      </c>
      <c r="F675" s="62"/>
      <c r="G675" s="62"/>
      <c r="H675" s="63">
        <f>F675+G675</f>
        <v>0</v>
      </c>
      <c r="I675" s="62"/>
      <c r="J675" s="62"/>
      <c r="K675" s="65"/>
      <c r="L675" s="66"/>
      <c r="M675" s="38"/>
      <c r="N675" s="60" t="s">
        <v>80</v>
      </c>
      <c r="O675" s="377" t="s">
        <v>81</v>
      </c>
      <c r="P675" s="378"/>
      <c r="Q675" s="61" t="s">
        <v>52</v>
      </c>
      <c r="R675" s="62"/>
      <c r="S675" s="62"/>
      <c r="T675" s="63">
        <f>R675+S675</f>
        <v>0</v>
      </c>
      <c r="U675" s="62"/>
      <c r="V675" s="62"/>
      <c r="W675" s="65"/>
      <c r="X675" s="66"/>
      <c r="Y675" s="39"/>
      <c r="Z675" s="74"/>
      <c r="AA675" s="74"/>
      <c r="AB675" s="74"/>
      <c r="AC675" s="74"/>
      <c r="AD675" s="74"/>
      <c r="AE675" s="74"/>
      <c r="AF675" s="74"/>
      <c r="AG675"/>
    </row>
    <row r="676" spans="2:33" ht="57" customHeight="1" thickBot="1" x14ac:dyDescent="0.3">
      <c r="B676" s="60" t="s">
        <v>82</v>
      </c>
      <c r="C676" s="377" t="s">
        <v>83</v>
      </c>
      <c r="D676" s="384"/>
      <c r="E676" s="61" t="s">
        <v>52</v>
      </c>
      <c r="F676" s="62"/>
      <c r="G676" s="62"/>
      <c r="H676" s="63">
        <f>F676+G676</f>
        <v>0</v>
      </c>
      <c r="I676" s="62"/>
      <c r="J676" s="62"/>
      <c r="K676" s="65"/>
      <c r="L676" s="66"/>
      <c r="M676" s="38"/>
      <c r="N676" s="60" t="s">
        <v>82</v>
      </c>
      <c r="O676" s="377" t="s">
        <v>83</v>
      </c>
      <c r="P676" s="384"/>
      <c r="Q676" s="61" t="s">
        <v>52</v>
      </c>
      <c r="R676" s="62"/>
      <c r="S676" s="62"/>
      <c r="T676" s="63">
        <f>R676+S676</f>
        <v>0</v>
      </c>
      <c r="U676" s="62"/>
      <c r="V676" s="62"/>
      <c r="W676" s="65"/>
      <c r="X676" s="66"/>
      <c r="Y676" s="39"/>
      <c r="Z676" s="75" t="s">
        <v>84</v>
      </c>
      <c r="AA676" s="75" t="s">
        <v>85</v>
      </c>
      <c r="AB676" s="76" t="s">
        <v>86</v>
      </c>
      <c r="AC676" s="76" t="s">
        <v>87</v>
      </c>
      <c r="AD676" s="76" t="s">
        <v>88</v>
      </c>
      <c r="AE676" s="76" t="s">
        <v>89</v>
      </c>
      <c r="AF676" s="76" t="s">
        <v>90</v>
      </c>
      <c r="AG676"/>
    </row>
    <row r="677" spans="2:33" ht="37.5" customHeight="1" x14ac:dyDescent="0.25">
      <c r="B677" s="55" t="s">
        <v>91</v>
      </c>
      <c r="C677" s="385" t="s">
        <v>92</v>
      </c>
      <c r="D677" s="386"/>
      <c r="E677" s="56" t="s">
        <v>52</v>
      </c>
      <c r="F677" s="57">
        <f t="shared" ref="F677:L677" si="251">F678+F679</f>
        <v>0</v>
      </c>
      <c r="G677" s="57">
        <f t="shared" si="251"/>
        <v>0</v>
      </c>
      <c r="H677" s="58">
        <f t="shared" si="251"/>
        <v>0</v>
      </c>
      <c r="I677" s="57">
        <f t="shared" si="251"/>
        <v>0</v>
      </c>
      <c r="J677" s="57">
        <f t="shared" si="251"/>
        <v>0</v>
      </c>
      <c r="K677" s="57">
        <f t="shared" si="251"/>
        <v>0</v>
      </c>
      <c r="L677" s="59">
        <f t="shared" si="251"/>
        <v>0</v>
      </c>
      <c r="M677" s="38"/>
      <c r="N677" s="55" t="s">
        <v>91</v>
      </c>
      <c r="O677" s="385" t="s">
        <v>92</v>
      </c>
      <c r="P677" s="386"/>
      <c r="Q677" s="56" t="s">
        <v>52</v>
      </c>
      <c r="R677" s="57">
        <f t="shared" ref="R677:X677" si="252">R678+R679</f>
        <v>0</v>
      </c>
      <c r="S677" s="57">
        <f t="shared" si="252"/>
        <v>0</v>
      </c>
      <c r="T677" s="58">
        <f t="shared" si="252"/>
        <v>0</v>
      </c>
      <c r="U677" s="57">
        <f t="shared" si="252"/>
        <v>0</v>
      </c>
      <c r="V677" s="57">
        <f t="shared" si="252"/>
        <v>0</v>
      </c>
      <c r="W677" s="57">
        <f t="shared" si="252"/>
        <v>0</v>
      </c>
      <c r="X677" s="59">
        <f t="shared" si="252"/>
        <v>0</v>
      </c>
      <c r="Y677" s="39"/>
      <c r="Z677" s="439">
        <v>1</v>
      </c>
      <c r="AA677" s="443" t="s">
        <v>93</v>
      </c>
      <c r="AB677" s="78">
        <f>ROUND(AD672*AF673,0)</f>
        <v>0</v>
      </c>
      <c r="AC677" s="79">
        <v>0.92588999999999999</v>
      </c>
      <c r="AD677" s="445">
        <f>ROUND(AB677*AC677,2)</f>
        <v>0</v>
      </c>
      <c r="AE677" s="445">
        <f>ROUND(AD677*18/100,2)</f>
        <v>0</v>
      </c>
      <c r="AF677" s="445">
        <f>AD677+AE677</f>
        <v>0</v>
      </c>
      <c r="AG677"/>
    </row>
    <row r="678" spans="2:33" ht="38.25" customHeight="1" thickBot="1" x14ac:dyDescent="0.3">
      <c r="B678" s="81" t="s">
        <v>94</v>
      </c>
      <c r="C678" s="377" t="s">
        <v>95</v>
      </c>
      <c r="D678" s="384"/>
      <c r="E678" s="61" t="s">
        <v>52</v>
      </c>
      <c r="F678" s="62"/>
      <c r="G678" s="62"/>
      <c r="H678" s="63">
        <f>F678+G678</f>
        <v>0</v>
      </c>
      <c r="I678" s="62"/>
      <c r="J678" s="62"/>
      <c r="K678" s="65"/>
      <c r="L678" s="66"/>
      <c r="M678" s="38"/>
      <c r="N678" s="81" t="s">
        <v>94</v>
      </c>
      <c r="O678" s="377" t="s">
        <v>95</v>
      </c>
      <c r="P678" s="384"/>
      <c r="Q678" s="61" t="s">
        <v>52</v>
      </c>
      <c r="R678" s="62"/>
      <c r="S678" s="62"/>
      <c r="T678" s="63">
        <f>R678+S678</f>
        <v>0</v>
      </c>
      <c r="U678" s="62"/>
      <c r="V678" s="62"/>
      <c r="W678" s="65"/>
      <c r="X678" s="66"/>
      <c r="Y678" s="39"/>
      <c r="Z678" s="440"/>
      <c r="AA678" s="449"/>
      <c r="AB678" s="82"/>
      <c r="AC678" s="83"/>
      <c r="AD678" s="449"/>
      <c r="AE678" s="449"/>
      <c r="AF678" s="449"/>
      <c r="AG678"/>
    </row>
    <row r="679" spans="2:33" ht="29.25" customHeight="1" x14ac:dyDescent="0.25">
      <c r="B679" s="81" t="s">
        <v>96</v>
      </c>
      <c r="C679" s="377" t="s">
        <v>97</v>
      </c>
      <c r="D679" s="384"/>
      <c r="E679" s="61" t="s">
        <v>52</v>
      </c>
      <c r="F679" s="62"/>
      <c r="G679" s="62"/>
      <c r="H679" s="63">
        <f>F679+G679</f>
        <v>0</v>
      </c>
      <c r="I679" s="62"/>
      <c r="J679" s="62"/>
      <c r="K679" s="65"/>
      <c r="L679" s="66"/>
      <c r="M679" s="38"/>
      <c r="N679" s="81" t="s">
        <v>96</v>
      </c>
      <c r="O679" s="377" t="s">
        <v>97</v>
      </c>
      <c r="P679" s="384"/>
      <c r="Q679" s="61" t="s">
        <v>52</v>
      </c>
      <c r="R679" s="62"/>
      <c r="S679" s="62"/>
      <c r="T679" s="63">
        <f>R679+S679</f>
        <v>0</v>
      </c>
      <c r="U679" s="62"/>
      <c r="V679" s="62"/>
      <c r="W679" s="65"/>
      <c r="X679" s="66"/>
      <c r="Y679" s="39"/>
      <c r="Z679" s="441">
        <v>2</v>
      </c>
      <c r="AA679" s="443" t="s">
        <v>98</v>
      </c>
      <c r="AB679" s="78">
        <f>ROUND(AD672-AB677,0)</f>
        <v>0</v>
      </c>
      <c r="AC679" s="79"/>
      <c r="AD679" s="445">
        <f>ROUND(AB679*AC679,2)</f>
        <v>0</v>
      </c>
      <c r="AE679" s="445">
        <f>ROUND(AD679*18/100,2)</f>
        <v>0</v>
      </c>
      <c r="AF679" s="445">
        <f>AD679+AE679</f>
        <v>0</v>
      </c>
      <c r="AG679"/>
    </row>
    <row r="680" spans="2:33" ht="53.25" customHeight="1" thickBot="1" x14ac:dyDescent="0.3">
      <c r="B680" s="49" t="s">
        <v>99</v>
      </c>
      <c r="C680" s="373" t="s">
        <v>100</v>
      </c>
      <c r="D680" s="374"/>
      <c r="E680" s="85" t="s">
        <v>52</v>
      </c>
      <c r="F680" s="86">
        <f t="shared" ref="F680:L680" si="253">F681+F702+F707+F708</f>
        <v>0</v>
      </c>
      <c r="G680" s="86">
        <f t="shared" si="253"/>
        <v>0</v>
      </c>
      <c r="H680" s="86">
        <f t="shared" si="253"/>
        <v>0</v>
      </c>
      <c r="I680" s="86">
        <f t="shared" si="253"/>
        <v>0</v>
      </c>
      <c r="J680" s="86">
        <f t="shared" si="253"/>
        <v>0</v>
      </c>
      <c r="K680" s="86">
        <f t="shared" si="253"/>
        <v>0</v>
      </c>
      <c r="L680" s="86">
        <f t="shared" si="253"/>
        <v>0</v>
      </c>
      <c r="M680" s="38"/>
      <c r="N680" s="49" t="s">
        <v>99</v>
      </c>
      <c r="O680" s="373" t="s">
        <v>100</v>
      </c>
      <c r="P680" s="374"/>
      <c r="Q680" s="85" t="s">
        <v>52</v>
      </c>
      <c r="R680" s="86">
        <f t="shared" ref="R680:X680" si="254">R681+R702+R707+R708</f>
        <v>0</v>
      </c>
      <c r="S680" s="86">
        <f t="shared" si="254"/>
        <v>0</v>
      </c>
      <c r="T680" s="86">
        <f t="shared" si="254"/>
        <v>0</v>
      </c>
      <c r="U680" s="86">
        <f t="shared" si="254"/>
        <v>0</v>
      </c>
      <c r="V680" s="86">
        <f t="shared" si="254"/>
        <v>0</v>
      </c>
      <c r="W680" s="86">
        <f t="shared" si="254"/>
        <v>0</v>
      </c>
      <c r="X680" s="86">
        <f t="shared" si="254"/>
        <v>0</v>
      </c>
      <c r="Y680" s="39"/>
      <c r="Z680" s="442"/>
      <c r="AA680" s="444"/>
      <c r="AB680" s="82"/>
      <c r="AC680" s="87"/>
      <c r="AD680" s="450"/>
      <c r="AE680" s="450"/>
      <c r="AF680" s="450"/>
      <c r="AG680"/>
    </row>
    <row r="681" spans="2:33" ht="32.25" customHeight="1" x14ac:dyDescent="0.3">
      <c r="B681" s="55" t="s">
        <v>101</v>
      </c>
      <c r="C681" s="375" t="s">
        <v>102</v>
      </c>
      <c r="D681" s="376"/>
      <c r="E681" s="88" t="s">
        <v>52</v>
      </c>
      <c r="F681" s="89">
        <f t="shared" ref="F681:L681" si="255">F682+F684+F701</f>
        <v>0</v>
      </c>
      <c r="G681" s="90">
        <f t="shared" si="255"/>
        <v>0</v>
      </c>
      <c r="H681" s="90">
        <f t="shared" si="255"/>
        <v>0</v>
      </c>
      <c r="I681" s="90">
        <f t="shared" si="255"/>
        <v>0</v>
      </c>
      <c r="J681" s="90">
        <f t="shared" si="255"/>
        <v>0</v>
      </c>
      <c r="K681" s="90">
        <f t="shared" si="255"/>
        <v>0</v>
      </c>
      <c r="L681" s="90">
        <f t="shared" si="255"/>
        <v>0</v>
      </c>
      <c r="M681" s="38"/>
      <c r="N681" s="55" t="s">
        <v>101</v>
      </c>
      <c r="O681" s="375" t="s">
        <v>102</v>
      </c>
      <c r="P681" s="376"/>
      <c r="Q681" s="88" t="s">
        <v>52</v>
      </c>
      <c r="R681" s="89">
        <f t="shared" ref="R681:X681" si="256">R682+R684+R701</f>
        <v>0</v>
      </c>
      <c r="S681" s="90">
        <f t="shared" si="256"/>
        <v>0</v>
      </c>
      <c r="T681" s="90">
        <f t="shared" si="256"/>
        <v>0</v>
      </c>
      <c r="U681" s="90">
        <f t="shared" si="256"/>
        <v>0</v>
      </c>
      <c r="V681" s="90">
        <f t="shared" si="256"/>
        <v>0</v>
      </c>
      <c r="W681" s="90">
        <f t="shared" si="256"/>
        <v>0</v>
      </c>
      <c r="X681" s="90">
        <f t="shared" si="256"/>
        <v>0</v>
      </c>
      <c r="Y681" s="91"/>
      <c r="Z681" s="439">
        <v>3</v>
      </c>
      <c r="AA681" s="443" t="s">
        <v>103</v>
      </c>
      <c r="AB681" s="78">
        <f>AB677+AB679</f>
        <v>0</v>
      </c>
      <c r="AC681" s="80"/>
      <c r="AD681" s="445">
        <f>AD677+AD679</f>
        <v>0</v>
      </c>
      <c r="AE681" s="445">
        <f>AE677+AE679</f>
        <v>0</v>
      </c>
      <c r="AF681" s="445">
        <f>AF677+AF679</f>
        <v>0</v>
      </c>
      <c r="AG681"/>
    </row>
    <row r="682" spans="2:33" ht="34.5" customHeight="1" thickBot="1" x14ac:dyDescent="0.35">
      <c r="B682" s="92" t="s">
        <v>104</v>
      </c>
      <c r="C682" s="428" t="s">
        <v>105</v>
      </c>
      <c r="D682" s="429"/>
      <c r="E682" s="93" t="s">
        <v>52</v>
      </c>
      <c r="F682" s="94">
        <f>H682-G682</f>
        <v>0</v>
      </c>
      <c r="G682" s="95"/>
      <c r="H682" s="94">
        <f>I682+J682+K682+L682</f>
        <v>0</v>
      </c>
      <c r="I682" s="95"/>
      <c r="J682" s="95"/>
      <c r="K682" s="96"/>
      <c r="L682" s="97"/>
      <c r="M682" s="98"/>
      <c r="N682" s="92" t="s">
        <v>104</v>
      </c>
      <c r="O682" s="428" t="s">
        <v>105</v>
      </c>
      <c r="P682" s="429"/>
      <c r="Q682" s="93" t="s">
        <v>52</v>
      </c>
      <c r="R682" s="94">
        <f>T682-S682</f>
        <v>0</v>
      </c>
      <c r="S682" s="95"/>
      <c r="T682" s="94">
        <f>U682+V682+W682+X682</f>
        <v>0</v>
      </c>
      <c r="U682" s="95"/>
      <c r="V682" s="95"/>
      <c r="W682" s="96"/>
      <c r="X682" s="97"/>
      <c r="Y682" s="99"/>
      <c r="Z682" s="447"/>
      <c r="AA682" s="444"/>
      <c r="AB682" s="100"/>
      <c r="AC682" s="101"/>
      <c r="AD682" s="446"/>
      <c r="AE682" s="446"/>
      <c r="AF682" s="446"/>
      <c r="AG682"/>
    </row>
    <row r="683" spans="2:33" ht="36.75" customHeight="1" thickBot="1" x14ac:dyDescent="0.35">
      <c r="B683" s="102" t="s">
        <v>106</v>
      </c>
      <c r="C683" s="409" t="s">
        <v>107</v>
      </c>
      <c r="D683" s="410"/>
      <c r="E683" s="103" t="s">
        <v>52</v>
      </c>
      <c r="F683" s="65">
        <f>H683-G683</f>
        <v>0</v>
      </c>
      <c r="G683" s="104"/>
      <c r="H683" s="63">
        <f>I683+J683+K683+L683</f>
        <v>0</v>
      </c>
      <c r="I683" s="104"/>
      <c r="J683" s="104"/>
      <c r="K683" s="105"/>
      <c r="L683" s="106"/>
      <c r="M683" s="98"/>
      <c r="N683" s="102" t="s">
        <v>106</v>
      </c>
      <c r="O683" s="409" t="s">
        <v>107</v>
      </c>
      <c r="P683" s="410"/>
      <c r="Q683" s="103" t="s">
        <v>52</v>
      </c>
      <c r="R683" s="65">
        <f>T683-S683</f>
        <v>0</v>
      </c>
      <c r="S683" s="104"/>
      <c r="T683" s="63">
        <f>U683+V683+W683+X683</f>
        <v>0</v>
      </c>
      <c r="U683" s="104"/>
      <c r="V683" s="104"/>
      <c r="W683" s="105"/>
      <c r="X683" s="106"/>
      <c r="Y683" s="99"/>
      <c r="Z683" s="107"/>
      <c r="AA683" s="108" t="s">
        <v>108</v>
      </c>
      <c r="AB683" s="107"/>
      <c r="AC683" s="107"/>
      <c r="AD683" s="107"/>
      <c r="AE683" s="107"/>
      <c r="AF683"/>
      <c r="AG683"/>
    </row>
    <row r="684" spans="2:33" s="117" customFormat="1" ht="57" customHeight="1" x14ac:dyDescent="0.3">
      <c r="B684" s="55" t="s">
        <v>109</v>
      </c>
      <c r="C684" s="411" t="s">
        <v>110</v>
      </c>
      <c r="D684" s="420"/>
      <c r="E684" s="88" t="s">
        <v>52</v>
      </c>
      <c r="F684" s="57">
        <f>F685+F690+F695+F699+F700</f>
        <v>0</v>
      </c>
      <c r="G684" s="57">
        <f>G685+G690+G695+G699+G700</f>
        <v>0</v>
      </c>
      <c r="H684" s="109">
        <f>I684+J684+K684+L684</f>
        <v>0</v>
      </c>
      <c r="I684" s="109">
        <f>I685+I690+I695+I699+I700</f>
        <v>0</v>
      </c>
      <c r="J684" s="109">
        <f>J685+J690+J695+J699+J700</f>
        <v>0</v>
      </c>
      <c r="K684" s="109">
        <f>K685+K690+K695+K699+K700</f>
        <v>0</v>
      </c>
      <c r="L684" s="110">
        <f>L685+L690+L695+L699+L700</f>
        <v>0</v>
      </c>
      <c r="M684" s="98"/>
      <c r="N684" s="55" t="s">
        <v>109</v>
      </c>
      <c r="O684" s="411" t="s">
        <v>110</v>
      </c>
      <c r="P684" s="420"/>
      <c r="Q684" s="88" t="s">
        <v>52</v>
      </c>
      <c r="R684" s="57">
        <f>R685+R690+R695+R699+R700</f>
        <v>0</v>
      </c>
      <c r="S684" s="57">
        <f>S685+S690+S695+S699+S700</f>
        <v>0</v>
      </c>
      <c r="T684" s="109">
        <f>U684+V684+W684+X684</f>
        <v>0</v>
      </c>
      <c r="U684" s="109">
        <f>U685+U690+U695+U699+U700</f>
        <v>0</v>
      </c>
      <c r="V684" s="109">
        <f>V685+V690+V695+V699+V700</f>
        <v>0</v>
      </c>
      <c r="W684" s="109">
        <f>W685+W690+W695+W699+W700</f>
        <v>0</v>
      </c>
      <c r="X684" s="110">
        <f>X685+X690+X695+X699+X700</f>
        <v>0</v>
      </c>
      <c r="Y684" s="111"/>
      <c r="Z684" s="77">
        <v>4</v>
      </c>
      <c r="AA684" s="112" t="s">
        <v>111</v>
      </c>
      <c r="AB684" s="113"/>
      <c r="AC684" s="114" t="s">
        <v>112</v>
      </c>
      <c r="AD684" s="115"/>
      <c r="AE684" s="116"/>
      <c r="AF684"/>
      <c r="AG684"/>
    </row>
    <row r="685" spans="2:33" ht="55.5" customHeight="1" x14ac:dyDescent="0.3">
      <c r="B685" s="55" t="s">
        <v>113</v>
      </c>
      <c r="C685" s="411" t="s">
        <v>114</v>
      </c>
      <c r="D685" s="420"/>
      <c r="E685" s="56" t="s">
        <v>52</v>
      </c>
      <c r="F685" s="58">
        <f t="shared" ref="F685:L685" si="257">F686+F687+F688</f>
        <v>0</v>
      </c>
      <c r="G685" s="58">
        <f t="shared" si="257"/>
        <v>0</v>
      </c>
      <c r="H685" s="58">
        <f t="shared" si="257"/>
        <v>0</v>
      </c>
      <c r="I685" s="58">
        <f t="shared" si="257"/>
        <v>0</v>
      </c>
      <c r="J685" s="58">
        <f t="shared" si="257"/>
        <v>0</v>
      </c>
      <c r="K685" s="58">
        <f t="shared" si="257"/>
        <v>0</v>
      </c>
      <c r="L685" s="58">
        <f t="shared" si="257"/>
        <v>0</v>
      </c>
      <c r="M685" s="118"/>
      <c r="N685" s="55" t="s">
        <v>113</v>
      </c>
      <c r="O685" s="411" t="s">
        <v>114</v>
      </c>
      <c r="P685" s="420"/>
      <c r="Q685" s="56" t="s">
        <v>52</v>
      </c>
      <c r="R685" s="58">
        <f t="shared" ref="R685:X685" si="258">R686+R687+R688</f>
        <v>0</v>
      </c>
      <c r="S685" s="58">
        <f t="shared" si="258"/>
        <v>0</v>
      </c>
      <c r="T685" s="58">
        <f t="shared" si="258"/>
        <v>0</v>
      </c>
      <c r="U685" s="58">
        <f t="shared" si="258"/>
        <v>0</v>
      </c>
      <c r="V685" s="58">
        <f t="shared" si="258"/>
        <v>0</v>
      </c>
      <c r="W685" s="58">
        <f t="shared" si="258"/>
        <v>0</v>
      </c>
      <c r="X685" s="58">
        <f t="shared" si="258"/>
        <v>0</v>
      </c>
      <c r="Y685" s="119"/>
      <c r="Z685" s="120"/>
      <c r="AA685" s="121" t="s">
        <v>115</v>
      </c>
      <c r="AB685" s="122"/>
      <c r="AC685" s="123" t="s">
        <v>112</v>
      </c>
      <c r="AD685" s="124">
        <f>ROUND(AD684/118*18,2)</f>
        <v>0</v>
      </c>
      <c r="AE685" s="125"/>
      <c r="AF685"/>
      <c r="AG685"/>
    </row>
    <row r="686" spans="2:33" ht="49.5" customHeight="1" x14ac:dyDescent="0.3">
      <c r="B686" s="126" t="s">
        <v>116</v>
      </c>
      <c r="C686" s="409" t="s">
        <v>240</v>
      </c>
      <c r="D686" s="410"/>
      <c r="E686" s="103" t="s">
        <v>52</v>
      </c>
      <c r="F686" s="65"/>
      <c r="G686" s="104"/>
      <c r="H686" s="63">
        <f>I686+J686+K686+L686</f>
        <v>0</v>
      </c>
      <c r="I686" s="104"/>
      <c r="J686" s="104"/>
      <c r="K686" s="127"/>
      <c r="L686" s="128"/>
      <c r="M686" s="129"/>
      <c r="N686" s="126" t="s">
        <v>116</v>
      </c>
      <c r="O686" s="409" t="s">
        <v>240</v>
      </c>
      <c r="P686" s="410"/>
      <c r="Q686" s="103" t="s">
        <v>52</v>
      </c>
      <c r="R686" s="65"/>
      <c r="S686" s="104"/>
      <c r="T686" s="63">
        <f>U686+V686+W686+X686</f>
        <v>0</v>
      </c>
      <c r="U686" s="104"/>
      <c r="V686" s="104"/>
      <c r="W686" s="127"/>
      <c r="X686" s="128"/>
      <c r="Y686" s="119"/>
      <c r="Z686" s="84">
        <v>5</v>
      </c>
      <c r="AA686" s="130" t="s">
        <v>117</v>
      </c>
      <c r="AB686" s="131"/>
      <c r="AC686" s="123" t="s">
        <v>112</v>
      </c>
      <c r="AD686" s="124">
        <f>AF681-AD684</f>
        <v>0</v>
      </c>
      <c r="AE686" s="125"/>
      <c r="AF686"/>
      <c r="AG686" s="73"/>
    </row>
    <row r="687" spans="2:33" ht="38.25" customHeight="1" thickBot="1" x14ac:dyDescent="0.35">
      <c r="B687" s="126" t="s">
        <v>118</v>
      </c>
      <c r="C687" s="409" t="s">
        <v>119</v>
      </c>
      <c r="D687" s="410"/>
      <c r="E687" s="103" t="s">
        <v>52</v>
      </c>
      <c r="F687" s="65">
        <f>H687-G687</f>
        <v>0</v>
      </c>
      <c r="G687" s="104"/>
      <c r="H687" s="63">
        <f>I687+J687+K687+L687</f>
        <v>0</v>
      </c>
      <c r="I687" s="104"/>
      <c r="J687" s="104"/>
      <c r="K687" s="105"/>
      <c r="L687" s="106"/>
      <c r="M687" s="132"/>
      <c r="N687" s="126" t="s">
        <v>118</v>
      </c>
      <c r="O687" s="409" t="s">
        <v>119</v>
      </c>
      <c r="P687" s="410"/>
      <c r="Q687" s="103" t="s">
        <v>52</v>
      </c>
      <c r="R687" s="65">
        <f>T687-S687</f>
        <v>0</v>
      </c>
      <c r="S687" s="104"/>
      <c r="T687" s="63">
        <f>U687+V687+W687+X687</f>
        <v>0</v>
      </c>
      <c r="U687" s="104"/>
      <c r="V687" s="104"/>
      <c r="W687" s="105"/>
      <c r="X687" s="106"/>
      <c r="Y687" s="133"/>
      <c r="Z687" s="134"/>
      <c r="AA687" s="135" t="s">
        <v>115</v>
      </c>
      <c r="AB687" s="136"/>
      <c r="AC687" s="137" t="s">
        <v>112</v>
      </c>
      <c r="AD687" s="138">
        <f>ROUND(AD686*18/118,2)</f>
        <v>0</v>
      </c>
      <c r="AE687" s="139"/>
      <c r="AF687"/>
      <c r="AG687"/>
    </row>
    <row r="688" spans="2:33" ht="38.25" customHeight="1" x14ac:dyDescent="0.3">
      <c r="B688" s="126" t="s">
        <v>118</v>
      </c>
      <c r="C688" s="409" t="s">
        <v>119</v>
      </c>
      <c r="D688" s="410"/>
      <c r="E688" s="103"/>
      <c r="F688" s="65"/>
      <c r="G688" s="104"/>
      <c r="H688" s="63"/>
      <c r="I688" s="104"/>
      <c r="J688" s="104"/>
      <c r="K688" s="105"/>
      <c r="L688" s="106"/>
      <c r="M688" s="132"/>
      <c r="N688" s="126" t="s">
        <v>118</v>
      </c>
      <c r="O688" s="409" t="s">
        <v>119</v>
      </c>
      <c r="P688" s="410"/>
      <c r="Q688" s="103"/>
      <c r="R688" s="65"/>
      <c r="S688" s="104"/>
      <c r="T688" s="63"/>
      <c r="U688" s="104"/>
      <c r="V688" s="104"/>
      <c r="W688" s="105"/>
      <c r="X688" s="106"/>
      <c r="Y688" s="133"/>
      <c r="Z688" s="140"/>
      <c r="AA688" s="141"/>
      <c r="AB688" s="142"/>
      <c r="AC688" s="143"/>
      <c r="AD688" s="144"/>
      <c r="AE688" s="145"/>
      <c r="AF688"/>
      <c r="AG688"/>
    </row>
    <row r="689" spans="2:34" ht="42.75" customHeight="1" x14ac:dyDescent="0.2">
      <c r="B689" s="126" t="s">
        <v>120</v>
      </c>
      <c r="C689" s="409" t="s">
        <v>121</v>
      </c>
      <c r="D689" s="410"/>
      <c r="E689" s="103" t="s">
        <v>52</v>
      </c>
      <c r="F689" s="65">
        <f>H689-G689</f>
        <v>0</v>
      </c>
      <c r="G689" s="104"/>
      <c r="H689" s="63">
        <f>I689+J689+K689+L689</f>
        <v>0</v>
      </c>
      <c r="I689" s="104"/>
      <c r="J689" s="104"/>
      <c r="K689" s="105"/>
      <c r="L689" s="106"/>
      <c r="M689" s="132"/>
      <c r="N689" s="126" t="s">
        <v>120</v>
      </c>
      <c r="O689" s="409" t="s">
        <v>121</v>
      </c>
      <c r="P689" s="410"/>
      <c r="Q689" s="103" t="s">
        <v>52</v>
      </c>
      <c r="R689" s="65">
        <f>T689-S689</f>
        <v>0</v>
      </c>
      <c r="S689" s="104"/>
      <c r="T689" s="63">
        <f>U689+V689+W689+X689</f>
        <v>0</v>
      </c>
      <c r="U689" s="104"/>
      <c r="V689" s="104"/>
      <c r="W689" s="105"/>
      <c r="X689" s="106"/>
      <c r="Y689" s="133"/>
      <c r="Z689" s="146"/>
      <c r="AA689" s="147"/>
      <c r="AB689" s="148"/>
      <c r="AC689" s="149"/>
      <c r="AD689" s="150"/>
      <c r="AE689" s="151"/>
      <c r="AF689"/>
      <c r="AG689"/>
    </row>
    <row r="690" spans="2:34" ht="47.25" customHeight="1" x14ac:dyDescent="0.2">
      <c r="B690" s="55" t="s">
        <v>122</v>
      </c>
      <c r="C690" s="411" t="s">
        <v>123</v>
      </c>
      <c r="D690" s="420"/>
      <c r="E690" s="56" t="s">
        <v>52</v>
      </c>
      <c r="F690" s="58">
        <f t="shared" ref="F690:L690" si="259">F691+F692+F693</f>
        <v>0</v>
      </c>
      <c r="G690" s="58">
        <f t="shared" si="259"/>
        <v>0</v>
      </c>
      <c r="H690" s="58">
        <f t="shared" si="259"/>
        <v>0</v>
      </c>
      <c r="I690" s="58">
        <f t="shared" si="259"/>
        <v>0</v>
      </c>
      <c r="J690" s="58">
        <f t="shared" si="259"/>
        <v>0</v>
      </c>
      <c r="K690" s="58">
        <f t="shared" si="259"/>
        <v>0</v>
      </c>
      <c r="L690" s="58">
        <f t="shared" si="259"/>
        <v>0</v>
      </c>
      <c r="M690" s="132"/>
      <c r="N690" s="55" t="s">
        <v>122</v>
      </c>
      <c r="O690" s="411" t="s">
        <v>123</v>
      </c>
      <c r="P690" s="420"/>
      <c r="Q690" s="56" t="s">
        <v>52</v>
      </c>
      <c r="R690" s="58">
        <f t="shared" ref="R690:X690" si="260">R691+R692+R693</f>
        <v>0</v>
      </c>
      <c r="S690" s="58">
        <f t="shared" si="260"/>
        <v>0</v>
      </c>
      <c r="T690" s="58">
        <f t="shared" si="260"/>
        <v>0</v>
      </c>
      <c r="U690" s="58">
        <f t="shared" si="260"/>
        <v>0</v>
      </c>
      <c r="V690" s="58">
        <f t="shared" si="260"/>
        <v>0</v>
      </c>
      <c r="W690" s="58">
        <f t="shared" si="260"/>
        <v>0</v>
      </c>
      <c r="X690" s="58">
        <f t="shared" si="260"/>
        <v>0</v>
      </c>
      <c r="Y690" s="133"/>
      <c r="Z690" s="146"/>
      <c r="AA690" s="147"/>
      <c r="AB690" s="148"/>
      <c r="AC690" s="149"/>
      <c r="AD690" s="150"/>
      <c r="AE690" s="151"/>
      <c r="AF690"/>
      <c r="AG690"/>
    </row>
    <row r="691" spans="2:34" ht="42.75" customHeight="1" x14ac:dyDescent="0.3">
      <c r="B691" s="152" t="s">
        <v>124</v>
      </c>
      <c r="C691" s="409" t="s">
        <v>125</v>
      </c>
      <c r="D691" s="410"/>
      <c r="E691" s="103" t="s">
        <v>52</v>
      </c>
      <c r="F691" s="65">
        <f>H691-G691</f>
        <v>0</v>
      </c>
      <c r="G691" s="104"/>
      <c r="H691" s="63">
        <f>I691+J691+K691+L691</f>
        <v>0</v>
      </c>
      <c r="I691" s="153"/>
      <c r="J691" s="153"/>
      <c r="K691" s="153"/>
      <c r="L691" s="106"/>
      <c r="M691" s="154"/>
      <c r="N691" s="152" t="s">
        <v>124</v>
      </c>
      <c r="O691" s="409" t="s">
        <v>125</v>
      </c>
      <c r="P691" s="410"/>
      <c r="Q691" s="103" t="s">
        <v>52</v>
      </c>
      <c r="R691" s="65">
        <f>T691-S691</f>
        <v>0</v>
      </c>
      <c r="S691" s="104"/>
      <c r="T691" s="63">
        <f>U691+V691+W691+X691</f>
        <v>0</v>
      </c>
      <c r="U691" s="153"/>
      <c r="V691" s="153"/>
      <c r="W691" s="153"/>
      <c r="X691" s="106"/>
      <c r="Y691" s="133"/>
      <c r="Z691" s="155" t="s">
        <v>126</v>
      </c>
      <c r="AA691" s="156"/>
      <c r="AB691" s="157"/>
      <c r="AC691" s="157"/>
      <c r="AD691" s="158"/>
      <c r="AE691" s="448" t="s">
        <v>127</v>
      </c>
      <c r="AF691" s="448"/>
      <c r="AG691" s="156"/>
    </row>
    <row r="692" spans="2:34" ht="36" customHeight="1" x14ac:dyDescent="0.3">
      <c r="B692" s="152" t="s">
        <v>128</v>
      </c>
      <c r="C692" s="409" t="s">
        <v>125</v>
      </c>
      <c r="D692" s="410"/>
      <c r="E692" s="103" t="s">
        <v>52</v>
      </c>
      <c r="F692" s="65">
        <f>H692-G692</f>
        <v>0</v>
      </c>
      <c r="G692" s="104"/>
      <c r="H692" s="63">
        <f>I692+J692+K692+L692</f>
        <v>0</v>
      </c>
      <c r="I692" s="153"/>
      <c r="J692" s="153"/>
      <c r="K692" s="153"/>
      <c r="L692" s="106"/>
      <c r="M692" s="132"/>
      <c r="N692" s="152" t="s">
        <v>128</v>
      </c>
      <c r="O692" s="409" t="s">
        <v>125</v>
      </c>
      <c r="P692" s="410"/>
      <c r="Q692" s="103" t="s">
        <v>52</v>
      </c>
      <c r="R692" s="65">
        <f>T692-S692</f>
        <v>0</v>
      </c>
      <c r="S692" s="104"/>
      <c r="T692" s="63">
        <f>U692+V692+W692+X692</f>
        <v>0</v>
      </c>
      <c r="U692" s="153"/>
      <c r="V692" s="153"/>
      <c r="W692" s="153"/>
      <c r="X692" s="106"/>
      <c r="Y692" s="133"/>
      <c r="Z692" s="159" t="s">
        <v>129</v>
      </c>
      <c r="AA692" s="159"/>
      <c r="AB692" s="156"/>
      <c r="AC692" s="156"/>
      <c r="AD692" s="160"/>
      <c r="AE692" s="161" t="s">
        <v>130</v>
      </c>
      <c r="AF692" s="161"/>
      <c r="AG692" s="159"/>
      <c r="AH692" s="162"/>
    </row>
    <row r="693" spans="2:34" ht="36" customHeight="1" x14ac:dyDescent="0.3">
      <c r="B693" s="152" t="s">
        <v>131</v>
      </c>
      <c r="C693" s="409" t="s">
        <v>125</v>
      </c>
      <c r="D693" s="410"/>
      <c r="E693" s="103"/>
      <c r="F693" s="65"/>
      <c r="G693" s="104"/>
      <c r="H693" s="63"/>
      <c r="I693" s="153"/>
      <c r="J693" s="153"/>
      <c r="K693" s="153"/>
      <c r="L693" s="106"/>
      <c r="M693" s="132"/>
      <c r="N693" s="152" t="s">
        <v>131</v>
      </c>
      <c r="O693" s="409" t="s">
        <v>125</v>
      </c>
      <c r="P693" s="410"/>
      <c r="Q693" s="103"/>
      <c r="R693" s="65"/>
      <c r="S693" s="104"/>
      <c r="T693" s="63"/>
      <c r="U693" s="153"/>
      <c r="V693" s="153"/>
      <c r="W693" s="153"/>
      <c r="X693" s="106"/>
      <c r="Y693" s="133"/>
      <c r="Z693" s="159"/>
      <c r="AA693" s="159"/>
      <c r="AB693" s="156"/>
      <c r="AC693" s="156"/>
      <c r="AD693" s="160"/>
      <c r="AE693" s="161"/>
      <c r="AF693" s="161"/>
      <c r="AG693" s="159"/>
      <c r="AH693" s="162"/>
    </row>
    <row r="694" spans="2:34" ht="29.25" customHeight="1" x14ac:dyDescent="0.3">
      <c r="B694" s="152" t="s">
        <v>132</v>
      </c>
      <c r="C694" s="409" t="s">
        <v>121</v>
      </c>
      <c r="D694" s="410"/>
      <c r="E694" s="103" t="s">
        <v>52</v>
      </c>
      <c r="F694" s="65">
        <f>H694-G694</f>
        <v>0</v>
      </c>
      <c r="G694" s="104"/>
      <c r="H694" s="63">
        <f>I694+J694+K694+L694</f>
        <v>0</v>
      </c>
      <c r="I694" s="153"/>
      <c r="J694" s="153"/>
      <c r="K694" s="153"/>
      <c r="L694" s="106"/>
      <c r="M694" s="132"/>
      <c r="N694" s="152" t="s">
        <v>132</v>
      </c>
      <c r="O694" s="409" t="s">
        <v>121</v>
      </c>
      <c r="P694" s="410"/>
      <c r="Q694" s="103" t="s">
        <v>52</v>
      </c>
      <c r="R694" s="65">
        <f>T694-S694</f>
        <v>0</v>
      </c>
      <c r="S694" s="104"/>
      <c r="T694" s="63">
        <f>U694+V694+W694+X694</f>
        <v>0</v>
      </c>
      <c r="U694" s="153"/>
      <c r="V694" s="153"/>
      <c r="W694" s="153"/>
      <c r="X694" s="106"/>
      <c r="Y694" s="163"/>
      <c r="Z694" s="159" t="s">
        <v>133</v>
      </c>
      <c r="AA694" s="159"/>
      <c r="AB694" s="156"/>
      <c r="AC694" s="156"/>
      <c r="AD694" s="160"/>
      <c r="AE694" s="161" t="s">
        <v>134</v>
      </c>
      <c r="AF694" s="161"/>
      <c r="AG694" s="161"/>
      <c r="AH694" s="162"/>
    </row>
    <row r="695" spans="2:34" ht="28.5" customHeight="1" x14ac:dyDescent="0.3">
      <c r="B695" s="164" t="s">
        <v>135</v>
      </c>
      <c r="C695" s="414" t="s">
        <v>136</v>
      </c>
      <c r="D695" s="415"/>
      <c r="E695" s="165" t="s">
        <v>52</v>
      </c>
      <c r="F695" s="166">
        <f t="shared" ref="F695:L695" si="261">F696+F697</f>
        <v>0</v>
      </c>
      <c r="G695" s="166">
        <f t="shared" si="261"/>
        <v>0</v>
      </c>
      <c r="H695" s="167">
        <f t="shared" si="261"/>
        <v>0</v>
      </c>
      <c r="I695" s="167">
        <f t="shared" si="261"/>
        <v>0</v>
      </c>
      <c r="J695" s="167">
        <f t="shared" si="261"/>
        <v>0</v>
      </c>
      <c r="K695" s="167">
        <f t="shared" si="261"/>
        <v>0</v>
      </c>
      <c r="L695" s="168">
        <f t="shared" si="261"/>
        <v>0</v>
      </c>
      <c r="M695" s="132"/>
      <c r="N695" s="164" t="s">
        <v>135</v>
      </c>
      <c r="O695" s="414" t="s">
        <v>136</v>
      </c>
      <c r="P695" s="415"/>
      <c r="Q695" s="165" t="s">
        <v>52</v>
      </c>
      <c r="R695" s="166">
        <f t="shared" ref="R695:X695" si="262">R696+R697</f>
        <v>0</v>
      </c>
      <c r="S695" s="166">
        <f t="shared" si="262"/>
        <v>0</v>
      </c>
      <c r="T695" s="167">
        <f t="shared" si="262"/>
        <v>0</v>
      </c>
      <c r="U695" s="167">
        <f t="shared" si="262"/>
        <v>0</v>
      </c>
      <c r="V695" s="167">
        <f t="shared" si="262"/>
        <v>0</v>
      </c>
      <c r="W695" s="167">
        <f t="shared" si="262"/>
        <v>0</v>
      </c>
      <c r="X695" s="168">
        <f t="shared" si="262"/>
        <v>0</v>
      </c>
      <c r="Y695" s="169"/>
      <c r="Z695" s="159" t="s">
        <v>137</v>
      </c>
      <c r="AA695" s="159"/>
      <c r="AB695" s="156"/>
      <c r="AC695" s="156"/>
      <c r="AD695" s="170" t="s">
        <v>138</v>
      </c>
      <c r="AE695" s="171"/>
      <c r="AF695" s="161"/>
      <c r="AG695" s="161"/>
      <c r="AH695" s="162"/>
    </row>
    <row r="696" spans="2:34" ht="39.75" customHeight="1" x14ac:dyDescent="0.3">
      <c r="B696" s="152" t="s">
        <v>139</v>
      </c>
      <c r="C696" s="409" t="s">
        <v>140</v>
      </c>
      <c r="D696" s="413"/>
      <c r="E696" s="103" t="s">
        <v>52</v>
      </c>
      <c r="F696" s="65">
        <f t="shared" ref="F696:F701" si="263">H696-G696</f>
        <v>0</v>
      </c>
      <c r="G696" s="104"/>
      <c r="H696" s="63">
        <f t="shared" ref="H696:H701" si="264">I696+J696+K696+L696</f>
        <v>0</v>
      </c>
      <c r="I696" s="153"/>
      <c r="J696" s="153"/>
      <c r="K696" s="153"/>
      <c r="L696" s="106"/>
      <c r="M696" s="132"/>
      <c r="N696" s="152" t="s">
        <v>139</v>
      </c>
      <c r="O696" s="409" t="s">
        <v>140</v>
      </c>
      <c r="P696" s="413"/>
      <c r="Q696" s="103" t="s">
        <v>52</v>
      </c>
      <c r="R696" s="65">
        <f t="shared" ref="R696:R701" si="265">T696-S696</f>
        <v>0</v>
      </c>
      <c r="S696" s="104"/>
      <c r="T696" s="63">
        <f t="shared" ref="T696:T701" si="266">U696+V696+W696+X696</f>
        <v>0</v>
      </c>
      <c r="U696" s="153"/>
      <c r="V696" s="153"/>
      <c r="W696" s="153"/>
      <c r="X696" s="106"/>
      <c r="Y696" s="169"/>
      <c r="Z696" s="159"/>
      <c r="AA696" s="159"/>
      <c r="AB696" s="156"/>
      <c r="AC696" s="156"/>
      <c r="AE696" s="172" t="s">
        <v>141</v>
      </c>
      <c r="AF696" s="171"/>
      <c r="AG696" s="171"/>
      <c r="AH696" s="162"/>
    </row>
    <row r="697" spans="2:34" ht="37.5" customHeight="1" x14ac:dyDescent="0.3">
      <c r="B697" s="152" t="s">
        <v>142</v>
      </c>
      <c r="C697" s="409" t="s">
        <v>140</v>
      </c>
      <c r="D697" s="413"/>
      <c r="E697" s="103" t="s">
        <v>52</v>
      </c>
      <c r="F697" s="65">
        <f t="shared" si="263"/>
        <v>0</v>
      </c>
      <c r="G697" s="104"/>
      <c r="H697" s="63">
        <f t="shared" si="264"/>
        <v>0</v>
      </c>
      <c r="I697" s="153"/>
      <c r="J697" s="153"/>
      <c r="K697" s="153"/>
      <c r="L697" s="106"/>
      <c r="M697" s="132"/>
      <c r="N697" s="152" t="s">
        <v>142</v>
      </c>
      <c r="O697" s="409" t="s">
        <v>140</v>
      </c>
      <c r="P697" s="413"/>
      <c r="Q697" s="103" t="s">
        <v>52</v>
      </c>
      <c r="R697" s="65">
        <f t="shared" si="265"/>
        <v>0</v>
      </c>
      <c r="S697" s="104"/>
      <c r="T697" s="63">
        <f t="shared" si="266"/>
        <v>0</v>
      </c>
      <c r="U697" s="153"/>
      <c r="V697" s="153"/>
      <c r="W697" s="153"/>
      <c r="X697" s="106"/>
      <c r="Y697" s="169"/>
      <c r="Z697" s="159" t="s">
        <v>143</v>
      </c>
      <c r="AA697" s="173"/>
      <c r="AB697" s="174"/>
      <c r="AC697" s="174"/>
      <c r="AD697" s="174"/>
      <c r="AE697" s="161" t="s">
        <v>144</v>
      </c>
      <c r="AF697" s="173"/>
      <c r="AG697" s="173"/>
      <c r="AH697" s="162"/>
    </row>
    <row r="698" spans="2:34" ht="15.75" customHeight="1" x14ac:dyDescent="0.3">
      <c r="B698" s="152" t="s">
        <v>145</v>
      </c>
      <c r="C698" s="409" t="s">
        <v>121</v>
      </c>
      <c r="D698" s="410"/>
      <c r="E698" s="103" t="s">
        <v>52</v>
      </c>
      <c r="F698" s="65">
        <f t="shared" si="263"/>
        <v>0</v>
      </c>
      <c r="G698" s="104"/>
      <c r="H698" s="63">
        <f t="shared" si="264"/>
        <v>0</v>
      </c>
      <c r="I698" s="153"/>
      <c r="J698" s="153"/>
      <c r="K698" s="153"/>
      <c r="L698" s="106"/>
      <c r="M698" s="175"/>
      <c r="N698" s="152" t="s">
        <v>145</v>
      </c>
      <c r="O698" s="409" t="s">
        <v>121</v>
      </c>
      <c r="P698" s="410"/>
      <c r="Q698" s="103" t="s">
        <v>52</v>
      </c>
      <c r="R698" s="65">
        <f t="shared" si="265"/>
        <v>0</v>
      </c>
      <c r="S698" s="104"/>
      <c r="T698" s="63">
        <f t="shared" si="266"/>
        <v>0</v>
      </c>
      <c r="U698" s="153"/>
      <c r="V698" s="153"/>
      <c r="W698" s="153"/>
      <c r="X698" s="106"/>
      <c r="Y698" s="111"/>
      <c r="Z698" s="176" t="s">
        <v>144</v>
      </c>
      <c r="AA698" s="177"/>
      <c r="AB698" s="178"/>
      <c r="AC698" s="179"/>
      <c r="AD698" s="180"/>
      <c r="AE698" s="181"/>
      <c r="AF698" s="182"/>
      <c r="AG698" s="182"/>
    </row>
    <row r="699" spans="2:34" ht="18.75" customHeight="1" x14ac:dyDescent="0.25">
      <c r="B699" s="55" t="s">
        <v>146</v>
      </c>
      <c r="C699" s="411" t="s">
        <v>147</v>
      </c>
      <c r="D699" s="412"/>
      <c r="E699" s="56" t="s">
        <v>52</v>
      </c>
      <c r="F699" s="58">
        <f t="shared" si="263"/>
        <v>0</v>
      </c>
      <c r="G699" s="183"/>
      <c r="H699" s="58">
        <f t="shared" si="264"/>
        <v>0</v>
      </c>
      <c r="I699" s="109"/>
      <c r="J699" s="109"/>
      <c r="K699" s="109"/>
      <c r="L699" s="184"/>
      <c r="M699" s="175"/>
      <c r="N699" s="55" t="s">
        <v>146</v>
      </c>
      <c r="O699" s="411" t="s">
        <v>147</v>
      </c>
      <c r="P699" s="412"/>
      <c r="Q699" s="56" t="s">
        <v>52</v>
      </c>
      <c r="R699" s="58">
        <f t="shared" si="265"/>
        <v>0</v>
      </c>
      <c r="S699" s="183"/>
      <c r="T699" s="58">
        <f t="shared" si="266"/>
        <v>0</v>
      </c>
      <c r="U699" s="109"/>
      <c r="V699" s="109"/>
      <c r="W699" s="109"/>
      <c r="X699" s="184"/>
      <c r="Y699" s="185"/>
      <c r="Z699" s="177"/>
      <c r="AA699" s="177"/>
      <c r="AB699" s="186"/>
      <c r="AC699" s="187"/>
      <c r="AD699" s="111"/>
      <c r="AE699" s="119"/>
    </row>
    <row r="700" spans="2:34" ht="15.75" customHeight="1" x14ac:dyDescent="0.2">
      <c r="B700" s="55" t="s">
        <v>148</v>
      </c>
      <c r="C700" s="411" t="s">
        <v>149</v>
      </c>
      <c r="D700" s="412"/>
      <c r="E700" s="56" t="s">
        <v>52</v>
      </c>
      <c r="F700" s="58">
        <f t="shared" si="263"/>
        <v>0</v>
      </c>
      <c r="G700" s="183"/>
      <c r="H700" s="58">
        <f t="shared" si="264"/>
        <v>0</v>
      </c>
      <c r="I700" s="109"/>
      <c r="J700" s="109"/>
      <c r="K700" s="109"/>
      <c r="L700" s="184"/>
      <c r="M700" s="132"/>
      <c r="N700" s="55" t="s">
        <v>148</v>
      </c>
      <c r="O700" s="411" t="s">
        <v>149</v>
      </c>
      <c r="P700" s="412"/>
      <c r="Q700" s="56" t="s">
        <v>52</v>
      </c>
      <c r="R700" s="58">
        <f t="shared" si="265"/>
        <v>0</v>
      </c>
      <c r="S700" s="183"/>
      <c r="T700" s="58">
        <f t="shared" si="266"/>
        <v>0</v>
      </c>
      <c r="U700" s="109"/>
      <c r="V700" s="109"/>
      <c r="W700" s="109"/>
      <c r="X700" s="184"/>
      <c r="Y700" s="188"/>
      <c r="Z700" s="169"/>
      <c r="AA700" s="111"/>
      <c r="AB700" s="111"/>
      <c r="AC700" s="111"/>
      <c r="AD700" s="111"/>
      <c r="AE700" s="119"/>
    </row>
    <row r="701" spans="2:34" ht="30.75" customHeight="1" x14ac:dyDescent="0.2">
      <c r="B701" s="55" t="s">
        <v>150</v>
      </c>
      <c r="C701" s="411" t="s">
        <v>151</v>
      </c>
      <c r="D701" s="412"/>
      <c r="E701" s="88" t="s">
        <v>52</v>
      </c>
      <c r="F701" s="58">
        <f t="shared" si="263"/>
        <v>0</v>
      </c>
      <c r="G701" s="183"/>
      <c r="H701" s="58">
        <f t="shared" si="264"/>
        <v>0</v>
      </c>
      <c r="I701" s="109"/>
      <c r="J701" s="109"/>
      <c r="K701" s="109"/>
      <c r="L701" s="184"/>
      <c r="M701" s="189"/>
      <c r="N701" s="55" t="s">
        <v>150</v>
      </c>
      <c r="O701" s="411" t="s">
        <v>151</v>
      </c>
      <c r="P701" s="412"/>
      <c r="Q701" s="88" t="s">
        <v>52</v>
      </c>
      <c r="R701" s="58">
        <f t="shared" si="265"/>
        <v>0</v>
      </c>
      <c r="S701" s="183"/>
      <c r="T701" s="58">
        <f t="shared" si="266"/>
        <v>0</v>
      </c>
      <c r="U701" s="109"/>
      <c r="V701" s="109"/>
      <c r="W701" s="109"/>
      <c r="X701" s="184"/>
      <c r="Y701" s="188"/>
      <c r="Z701" s="111"/>
      <c r="AA701" s="185"/>
      <c r="AB701" s="185"/>
      <c r="AC701" s="185"/>
      <c r="AD701" s="185"/>
      <c r="AE701" s="119"/>
    </row>
    <row r="702" spans="2:34" ht="34.5" customHeight="1" x14ac:dyDescent="0.2">
      <c r="B702" s="55" t="s">
        <v>152</v>
      </c>
      <c r="C702" s="411" t="s">
        <v>153</v>
      </c>
      <c r="D702" s="420"/>
      <c r="E702" s="56" t="s">
        <v>52</v>
      </c>
      <c r="F702" s="89">
        <f t="shared" ref="F702:L702" si="267">F703+F704+F705+F706</f>
        <v>0</v>
      </c>
      <c r="G702" s="89">
        <f t="shared" si="267"/>
        <v>0</v>
      </c>
      <c r="H702" s="89">
        <f t="shared" si="267"/>
        <v>0</v>
      </c>
      <c r="I702" s="89">
        <f t="shared" si="267"/>
        <v>0</v>
      </c>
      <c r="J702" s="89">
        <f t="shared" si="267"/>
        <v>0</v>
      </c>
      <c r="K702" s="89">
        <f t="shared" si="267"/>
        <v>0</v>
      </c>
      <c r="L702" s="89">
        <f t="shared" si="267"/>
        <v>0</v>
      </c>
      <c r="M702" s="132"/>
      <c r="N702" s="55" t="s">
        <v>152</v>
      </c>
      <c r="O702" s="411" t="s">
        <v>153</v>
      </c>
      <c r="P702" s="420"/>
      <c r="Q702" s="56" t="s">
        <v>52</v>
      </c>
      <c r="R702" s="89">
        <f t="shared" ref="R702:X702" si="268">R703+R704+R705+R706</f>
        <v>0</v>
      </c>
      <c r="S702" s="89">
        <f t="shared" si="268"/>
        <v>0</v>
      </c>
      <c r="T702" s="89">
        <f t="shared" si="268"/>
        <v>0</v>
      </c>
      <c r="U702" s="89">
        <f t="shared" si="268"/>
        <v>0</v>
      </c>
      <c r="V702" s="89">
        <f t="shared" si="268"/>
        <v>0</v>
      </c>
      <c r="W702" s="89">
        <f t="shared" si="268"/>
        <v>0</v>
      </c>
      <c r="X702" s="89">
        <f t="shared" si="268"/>
        <v>0</v>
      </c>
      <c r="Y702" s="188"/>
      <c r="Z702" s="185"/>
      <c r="AA702" s="190"/>
      <c r="AB702" s="191"/>
      <c r="AC702" s="191"/>
      <c r="AD702" s="191"/>
      <c r="AE702" s="119"/>
    </row>
    <row r="703" spans="2:34" ht="36.75" customHeight="1" x14ac:dyDescent="0.2">
      <c r="B703" s="192" t="s">
        <v>154</v>
      </c>
      <c r="C703" s="409" t="s">
        <v>241</v>
      </c>
      <c r="D703" s="410"/>
      <c r="E703" s="103" t="s">
        <v>52</v>
      </c>
      <c r="F703" s="193"/>
      <c r="G703" s="104"/>
      <c r="H703" s="194">
        <f>I703+J703+K703+L703</f>
        <v>0</v>
      </c>
      <c r="I703" s="153"/>
      <c r="J703" s="195"/>
      <c r="K703" s="196">
        <f>F703</f>
        <v>0</v>
      </c>
      <c r="L703" s="106"/>
      <c r="M703" s="132"/>
      <c r="N703" s="192" t="s">
        <v>154</v>
      </c>
      <c r="O703" s="409" t="s">
        <v>241</v>
      </c>
      <c r="P703" s="410"/>
      <c r="Q703" s="103" t="s">
        <v>52</v>
      </c>
      <c r="R703" s="193"/>
      <c r="S703" s="104"/>
      <c r="T703" s="194">
        <f>U703+V703+W703+X703</f>
        <v>0</v>
      </c>
      <c r="U703" s="153"/>
      <c r="V703" s="195"/>
      <c r="W703" s="196">
        <f>R703</f>
        <v>0</v>
      </c>
      <c r="X703" s="106"/>
      <c r="Y703" s="188"/>
      <c r="Z703" s="197"/>
      <c r="AA703" s="198"/>
      <c r="AB703" s="191"/>
      <c r="AC703" s="191"/>
      <c r="AD703" s="191"/>
      <c r="AE703" s="119"/>
    </row>
    <row r="704" spans="2:34" ht="42" customHeight="1" x14ac:dyDescent="0.2">
      <c r="B704" s="192" t="s">
        <v>155</v>
      </c>
      <c r="C704" s="409" t="s">
        <v>156</v>
      </c>
      <c r="D704" s="410"/>
      <c r="E704" s="103" t="s">
        <v>52</v>
      </c>
      <c r="F704" s="65">
        <f>H704-G704</f>
        <v>0</v>
      </c>
      <c r="G704" s="104"/>
      <c r="H704" s="194">
        <f>I704+J704+K704+L704</f>
        <v>0</v>
      </c>
      <c r="I704" s="153"/>
      <c r="J704" s="195"/>
      <c r="K704" s="153"/>
      <c r="L704" s="106"/>
      <c r="M704" s="132"/>
      <c r="N704" s="192" t="s">
        <v>155</v>
      </c>
      <c r="O704" s="409" t="s">
        <v>156</v>
      </c>
      <c r="P704" s="410"/>
      <c r="Q704" s="103" t="s">
        <v>52</v>
      </c>
      <c r="R704" s="65">
        <f>T704-S704</f>
        <v>0</v>
      </c>
      <c r="S704" s="104"/>
      <c r="T704" s="194">
        <f>U704+V704+W704+X704</f>
        <v>0</v>
      </c>
      <c r="U704" s="153"/>
      <c r="V704" s="195"/>
      <c r="W704" s="153"/>
      <c r="X704" s="106"/>
      <c r="Y704" s="188"/>
      <c r="Z704" s="197"/>
      <c r="AA704" s="199"/>
      <c r="AB704" s="191"/>
      <c r="AC704" s="191"/>
      <c r="AD704" s="191"/>
      <c r="AE704" s="119"/>
    </row>
    <row r="705" spans="2:34" ht="42" customHeight="1" x14ac:dyDescent="0.2">
      <c r="B705" s="192" t="s">
        <v>157</v>
      </c>
      <c r="C705" s="409" t="s">
        <v>156</v>
      </c>
      <c r="D705" s="410"/>
      <c r="E705" s="103"/>
      <c r="F705" s="65"/>
      <c r="G705" s="104"/>
      <c r="H705" s="194"/>
      <c r="I705" s="153"/>
      <c r="J705" s="195"/>
      <c r="K705" s="153"/>
      <c r="L705" s="106"/>
      <c r="M705" s="132"/>
      <c r="N705" s="192" t="s">
        <v>157</v>
      </c>
      <c r="O705" s="409" t="s">
        <v>156</v>
      </c>
      <c r="P705" s="410"/>
      <c r="Q705" s="103"/>
      <c r="R705" s="65"/>
      <c r="S705" s="104"/>
      <c r="T705" s="194"/>
      <c r="U705" s="153"/>
      <c r="V705" s="195"/>
      <c r="W705" s="153"/>
      <c r="X705" s="106"/>
      <c r="Y705" s="188"/>
      <c r="Z705" s="197"/>
      <c r="AA705" s="199"/>
      <c r="AB705" s="191"/>
      <c r="AC705" s="191"/>
      <c r="AD705" s="191"/>
      <c r="AE705" s="119"/>
    </row>
    <row r="706" spans="2:34" ht="16.5" customHeight="1" x14ac:dyDescent="0.2">
      <c r="B706" s="192" t="s">
        <v>158</v>
      </c>
      <c r="C706" s="409" t="s">
        <v>156</v>
      </c>
      <c r="D706" s="410"/>
      <c r="E706" s="103" t="s">
        <v>52</v>
      </c>
      <c r="F706" s="65">
        <f>H706-G706</f>
        <v>0</v>
      </c>
      <c r="G706" s="104"/>
      <c r="H706" s="194">
        <f>I706+J706+K706+L706</f>
        <v>0</v>
      </c>
      <c r="I706" s="153"/>
      <c r="J706" s="195"/>
      <c r="K706" s="153"/>
      <c r="L706" s="106"/>
      <c r="M706" s="132"/>
      <c r="N706" s="192" t="s">
        <v>158</v>
      </c>
      <c r="O706" s="409" t="s">
        <v>156</v>
      </c>
      <c r="P706" s="410"/>
      <c r="Q706" s="103" t="s">
        <v>52</v>
      </c>
      <c r="R706" s="65">
        <f>T706-S706</f>
        <v>0</v>
      </c>
      <c r="S706" s="104"/>
      <c r="T706" s="194">
        <f>U706+V706+W706+X706</f>
        <v>0</v>
      </c>
      <c r="U706" s="153"/>
      <c r="V706" s="195"/>
      <c r="W706" s="153"/>
      <c r="X706" s="106"/>
      <c r="Y706" s="188"/>
      <c r="Z706" s="200"/>
      <c r="AA706" s="199"/>
      <c r="AB706" s="191"/>
      <c r="AC706" s="191"/>
      <c r="AD706" s="191"/>
      <c r="AE706" s="119"/>
    </row>
    <row r="707" spans="2:34" ht="35.25" customHeight="1" x14ac:dyDescent="0.2">
      <c r="B707" s="55" t="s">
        <v>159</v>
      </c>
      <c r="C707" s="411" t="s">
        <v>160</v>
      </c>
      <c r="D707" s="412"/>
      <c r="E707" s="56" t="s">
        <v>52</v>
      </c>
      <c r="F707" s="58">
        <f>H707-G707</f>
        <v>0</v>
      </c>
      <c r="G707" s="183"/>
      <c r="H707" s="58">
        <f>I707+J707+K707+L707</f>
        <v>0</v>
      </c>
      <c r="I707" s="109"/>
      <c r="J707" s="201"/>
      <c r="K707" s="109"/>
      <c r="L707" s="202"/>
      <c r="M707" s="132"/>
      <c r="N707" s="55" t="s">
        <v>159</v>
      </c>
      <c r="O707" s="411" t="s">
        <v>160</v>
      </c>
      <c r="P707" s="412"/>
      <c r="Q707" s="56" t="s">
        <v>52</v>
      </c>
      <c r="R707" s="58">
        <f>T707-S707</f>
        <v>0</v>
      </c>
      <c r="S707" s="183"/>
      <c r="T707" s="58">
        <f>U707+V707+W707+X707</f>
        <v>0</v>
      </c>
      <c r="U707" s="109"/>
      <c r="V707" s="201"/>
      <c r="W707" s="109"/>
      <c r="X707" s="202"/>
      <c r="Y707" s="188"/>
      <c r="Z707" s="200"/>
      <c r="AA707" s="199"/>
      <c r="AB707" s="191"/>
      <c r="AC707" s="191"/>
      <c r="AD707" s="191"/>
      <c r="AE707" s="119"/>
    </row>
    <row r="708" spans="2:34" s="209" customFormat="1" ht="35.25" customHeight="1" x14ac:dyDescent="0.3">
      <c r="B708" s="203" t="s">
        <v>161</v>
      </c>
      <c r="C708" s="416" t="s">
        <v>162</v>
      </c>
      <c r="D708" s="417"/>
      <c r="E708" s="56" t="s">
        <v>52</v>
      </c>
      <c r="F708" s="58">
        <f>H708-G708</f>
        <v>0</v>
      </c>
      <c r="G708" s="204"/>
      <c r="H708" s="58">
        <f>I708+J708+K708+L708</f>
        <v>0</v>
      </c>
      <c r="I708" s="204"/>
      <c r="J708" s="205"/>
      <c r="K708" s="206"/>
      <c r="L708" s="207"/>
      <c r="M708" s="132"/>
      <c r="N708" s="203" t="s">
        <v>161</v>
      </c>
      <c r="O708" s="416" t="s">
        <v>162</v>
      </c>
      <c r="P708" s="417"/>
      <c r="Q708" s="56" t="s">
        <v>52</v>
      </c>
      <c r="R708" s="58">
        <f>T708-S708</f>
        <v>0</v>
      </c>
      <c r="S708" s="204"/>
      <c r="T708" s="58">
        <f>U708+V708+W708+X708</f>
        <v>0</v>
      </c>
      <c r="U708" s="204"/>
      <c r="V708" s="205"/>
      <c r="W708" s="206"/>
      <c r="X708" s="207"/>
      <c r="Y708" s="208"/>
      <c r="Z708" s="200"/>
      <c r="AA708" s="191"/>
      <c r="AB708" s="191"/>
      <c r="AC708" s="191"/>
      <c r="AD708" s="191"/>
      <c r="AE708" s="111"/>
      <c r="AF708" s="36"/>
      <c r="AG708" s="36"/>
      <c r="AH708" s="36"/>
    </row>
    <row r="709" spans="2:34" s="209" customFormat="1" ht="35.25" customHeight="1" x14ac:dyDescent="0.2">
      <c r="B709" s="210" t="s">
        <v>163</v>
      </c>
      <c r="C709" s="418" t="s">
        <v>164</v>
      </c>
      <c r="D709" s="211" t="s">
        <v>165</v>
      </c>
      <c r="E709" s="212" t="s">
        <v>52</v>
      </c>
      <c r="F709" s="213">
        <f>H709-G709</f>
        <v>0</v>
      </c>
      <c r="G709" s="213"/>
      <c r="H709" s="214">
        <f>H665-H680</f>
        <v>0</v>
      </c>
      <c r="I709" s="213"/>
      <c r="J709" s="213"/>
      <c r="K709" s="214"/>
      <c r="L709" s="215"/>
      <c r="M709" s="132"/>
      <c r="N709" s="210" t="s">
        <v>163</v>
      </c>
      <c r="O709" s="418" t="s">
        <v>164</v>
      </c>
      <c r="P709" s="211" t="s">
        <v>165</v>
      </c>
      <c r="Q709" s="212" t="s">
        <v>52</v>
      </c>
      <c r="R709" s="213">
        <f>T709-S709</f>
        <v>0</v>
      </c>
      <c r="S709" s="213"/>
      <c r="T709" s="214">
        <f>T665-T680</f>
        <v>0</v>
      </c>
      <c r="U709" s="213"/>
      <c r="V709" s="213"/>
      <c r="W709" s="214"/>
      <c r="X709" s="215"/>
      <c r="Y709" s="208"/>
      <c r="Z709" s="197"/>
      <c r="AA709" s="191"/>
      <c r="AB709" s="191"/>
      <c r="AC709" s="191"/>
      <c r="AD709" s="191"/>
      <c r="AE709" s="111"/>
      <c r="AF709" s="36"/>
      <c r="AG709" s="36"/>
      <c r="AH709" s="36"/>
    </row>
    <row r="710" spans="2:34" s="209" customFormat="1" ht="35.25" customHeight="1" x14ac:dyDescent="0.2">
      <c r="B710" s="210" t="s">
        <v>166</v>
      </c>
      <c r="C710" s="419"/>
      <c r="D710" s="211" t="s">
        <v>167</v>
      </c>
      <c r="E710" s="212" t="s">
        <v>168</v>
      </c>
      <c r="F710" s="213" t="e">
        <f>H710-G710</f>
        <v>#DIV/0!</v>
      </c>
      <c r="G710" s="216"/>
      <c r="H710" s="216" t="e">
        <f>H709/H665*100</f>
        <v>#DIV/0!</v>
      </c>
      <c r="I710" s="216"/>
      <c r="J710" s="216"/>
      <c r="K710" s="216"/>
      <c r="L710" s="217"/>
      <c r="M710" s="132"/>
      <c r="N710" s="210" t="s">
        <v>166</v>
      </c>
      <c r="O710" s="419"/>
      <c r="P710" s="211" t="s">
        <v>167</v>
      </c>
      <c r="Q710" s="212" t="s">
        <v>168</v>
      </c>
      <c r="R710" s="213" t="e">
        <f>T710-S710</f>
        <v>#DIV/0!</v>
      </c>
      <c r="S710" s="216"/>
      <c r="T710" s="216" t="e">
        <f>T709/T665*100</f>
        <v>#DIV/0!</v>
      </c>
      <c r="U710" s="216"/>
      <c r="V710" s="216"/>
      <c r="W710" s="216"/>
      <c r="X710" s="217"/>
      <c r="Y710" s="208"/>
      <c r="Z710" s="218"/>
      <c r="AA710" s="219"/>
      <c r="AB710" s="219"/>
      <c r="AC710" s="219"/>
      <c r="AD710" s="219"/>
      <c r="AE710" s="220"/>
      <c r="AF710" s="221"/>
      <c r="AG710" s="221"/>
      <c r="AH710" s="221"/>
    </row>
    <row r="711" spans="2:34" s="209" customFormat="1" ht="35.25" customHeight="1" thickBot="1" x14ac:dyDescent="0.25">
      <c r="B711" s="222" t="s">
        <v>169</v>
      </c>
      <c r="C711" s="426" t="s">
        <v>170</v>
      </c>
      <c r="D711" s="427"/>
      <c r="E711" s="223" t="s">
        <v>52</v>
      </c>
      <c r="F711" s="224">
        <f>F680</f>
        <v>0</v>
      </c>
      <c r="G711" s="225"/>
      <c r="H711" s="226">
        <f>F711</f>
        <v>0</v>
      </c>
      <c r="I711" s="225"/>
      <c r="J711" s="225"/>
      <c r="K711" s="224">
        <f>K680</f>
        <v>0</v>
      </c>
      <c r="L711" s="227">
        <f>L680</f>
        <v>0</v>
      </c>
      <c r="M711" s="132"/>
      <c r="N711" s="222" t="s">
        <v>169</v>
      </c>
      <c r="O711" s="426" t="s">
        <v>170</v>
      </c>
      <c r="P711" s="427"/>
      <c r="Q711" s="223" t="s">
        <v>52</v>
      </c>
      <c r="R711" s="224">
        <f>R680</f>
        <v>0</v>
      </c>
      <c r="S711" s="225"/>
      <c r="T711" s="226">
        <f>R711</f>
        <v>0</v>
      </c>
      <c r="U711" s="225"/>
      <c r="V711" s="225"/>
      <c r="W711" s="224">
        <f>W680</f>
        <v>0</v>
      </c>
      <c r="X711" s="227">
        <f>X680</f>
        <v>0</v>
      </c>
      <c r="Y711" s="208"/>
      <c r="Z711" s="218"/>
      <c r="AA711" s="219"/>
      <c r="AB711" s="219"/>
      <c r="AC711" s="219"/>
      <c r="AD711" s="219"/>
      <c r="AE711" s="220"/>
      <c r="AF711" s="221"/>
      <c r="AG711" s="221"/>
      <c r="AH711" s="221"/>
    </row>
    <row r="712" spans="2:34" ht="27" thickBot="1" x14ac:dyDescent="0.45">
      <c r="B712" s="423" t="s">
        <v>171</v>
      </c>
      <c r="C712" s="424"/>
      <c r="D712" s="424"/>
      <c r="E712" s="424"/>
      <c r="F712" s="424"/>
      <c r="G712" s="425"/>
      <c r="H712" s="228"/>
      <c r="I712" s="228"/>
      <c r="J712" s="228"/>
      <c r="K712" s="228"/>
      <c r="L712" s="229"/>
      <c r="N712" s="423" t="s">
        <v>171</v>
      </c>
      <c r="O712" s="424"/>
      <c r="P712" s="424"/>
      <c r="Q712" s="424"/>
      <c r="R712" s="424"/>
      <c r="S712" s="425"/>
      <c r="T712" s="228"/>
      <c r="U712" s="228"/>
      <c r="V712" s="228"/>
      <c r="W712" s="228"/>
      <c r="X712" s="229"/>
      <c r="Y712" s="188"/>
      <c r="Z712" s="218"/>
      <c r="AA712" s="219"/>
      <c r="AB712" s="219"/>
      <c r="AC712" s="219"/>
      <c r="AD712" s="219"/>
      <c r="AE712" s="220"/>
      <c r="AF712" s="209"/>
      <c r="AG712" s="209"/>
      <c r="AH712" s="209"/>
    </row>
    <row r="713" spans="2:34" ht="32.25" customHeight="1" thickBot="1" x14ac:dyDescent="0.3">
      <c r="B713" s="230" t="s">
        <v>172</v>
      </c>
      <c r="C713" s="430" t="s">
        <v>173</v>
      </c>
      <c r="D713" s="431"/>
      <c r="E713" s="231" t="s">
        <v>174</v>
      </c>
      <c r="F713" s="232" t="s">
        <v>175</v>
      </c>
      <c r="G713" s="233" t="s">
        <v>176</v>
      </c>
      <c r="H713" s="119"/>
      <c r="I713" s="119"/>
      <c r="J713" s="119"/>
      <c r="K713" s="119"/>
      <c r="L713" s="234"/>
      <c r="N713" s="230" t="s">
        <v>172</v>
      </c>
      <c r="O713" s="430" t="s">
        <v>173</v>
      </c>
      <c r="P713" s="431"/>
      <c r="Q713" s="231" t="s">
        <v>174</v>
      </c>
      <c r="R713" s="232" t="s">
        <v>175</v>
      </c>
      <c r="S713" s="233" t="s">
        <v>176</v>
      </c>
      <c r="T713" s="119"/>
      <c r="U713" s="119"/>
      <c r="V713" s="119"/>
      <c r="W713" s="119"/>
      <c r="X713" s="234"/>
      <c r="Y713" s="188"/>
      <c r="Z713" s="218"/>
      <c r="AA713" s="219"/>
      <c r="AB713" s="219"/>
      <c r="AC713" s="219"/>
      <c r="AD713" s="219"/>
      <c r="AE713" s="220"/>
      <c r="AF713" s="209"/>
      <c r="AG713" s="209"/>
      <c r="AH713" s="209"/>
    </row>
    <row r="714" spans="2:34" ht="36" customHeight="1" x14ac:dyDescent="0.25">
      <c r="B714" s="235">
        <v>1</v>
      </c>
      <c r="C714" s="432" t="s">
        <v>177</v>
      </c>
      <c r="D714" s="433"/>
      <c r="E714" s="236" t="s">
        <v>178</v>
      </c>
      <c r="F714" s="237"/>
      <c r="G714" s="238"/>
      <c r="L714" s="239"/>
      <c r="N714" s="235">
        <v>1</v>
      </c>
      <c r="O714" s="432" t="s">
        <v>177</v>
      </c>
      <c r="P714" s="433"/>
      <c r="Q714" s="236" t="s">
        <v>178</v>
      </c>
      <c r="R714" s="237"/>
      <c r="S714" s="238"/>
      <c r="X714" s="239"/>
      <c r="Y714" s="240"/>
      <c r="Z714" s="197"/>
      <c r="AA714" s="191"/>
      <c r="AB714" s="191"/>
      <c r="AC714" s="191"/>
      <c r="AD714" s="191"/>
      <c r="AE714" s="111"/>
    </row>
    <row r="715" spans="2:34" ht="33.75" customHeight="1" x14ac:dyDescent="0.25">
      <c r="B715" s="241">
        <v>2</v>
      </c>
      <c r="C715" s="391" t="s">
        <v>179</v>
      </c>
      <c r="D715" s="434"/>
      <c r="E715" s="242"/>
      <c r="F715" s="243"/>
      <c r="G715" s="244"/>
      <c r="L715" s="245"/>
      <c r="N715" s="241">
        <v>2</v>
      </c>
      <c r="O715" s="391" t="s">
        <v>179</v>
      </c>
      <c r="P715" s="434"/>
      <c r="Q715" s="242"/>
      <c r="R715" s="243"/>
      <c r="S715" s="244"/>
      <c r="X715" s="245"/>
      <c r="Y715" s="246"/>
      <c r="Z715" s="197"/>
      <c r="AA715" s="247"/>
      <c r="AB715" s="247"/>
      <c r="AC715" s="247"/>
      <c r="AD715" s="247"/>
      <c r="AE715" s="111"/>
    </row>
    <row r="716" spans="2:34" ht="34.5" customHeight="1" x14ac:dyDescent="0.25">
      <c r="B716" s="241">
        <v>3</v>
      </c>
      <c r="C716" s="421" t="s">
        <v>180</v>
      </c>
      <c r="D716" s="422"/>
      <c r="E716" s="248" t="s">
        <v>181</v>
      </c>
      <c r="F716" s="249"/>
      <c r="G716" s="250"/>
      <c r="L716" s="251"/>
      <c r="N716" s="241">
        <v>3</v>
      </c>
      <c r="O716" s="421" t="s">
        <v>180</v>
      </c>
      <c r="P716" s="422"/>
      <c r="Q716" s="248" t="s">
        <v>181</v>
      </c>
      <c r="R716" s="249"/>
      <c r="S716" s="250"/>
      <c r="X716" s="251"/>
      <c r="Y716" s="252"/>
      <c r="Z716" s="253"/>
      <c r="AA716" s="239"/>
      <c r="AB716" s="239"/>
      <c r="AC716" s="239"/>
      <c r="AD716" s="111"/>
      <c r="AE716" s="111"/>
    </row>
    <row r="717" spans="2:34" ht="36" customHeight="1" x14ac:dyDescent="0.25">
      <c r="B717" s="241">
        <v>4</v>
      </c>
      <c r="C717" s="391" t="s">
        <v>182</v>
      </c>
      <c r="D717" s="392"/>
      <c r="E717" s="242" t="s">
        <v>181</v>
      </c>
      <c r="F717" s="254" t="s">
        <v>183</v>
      </c>
      <c r="G717" s="255">
        <f>G714*G715*G716</f>
        <v>0</v>
      </c>
      <c r="L717" s="229"/>
      <c r="N717" s="241">
        <v>4</v>
      </c>
      <c r="O717" s="391" t="s">
        <v>182</v>
      </c>
      <c r="P717" s="392"/>
      <c r="Q717" s="242" t="s">
        <v>181</v>
      </c>
      <c r="R717" s="254" t="s">
        <v>183</v>
      </c>
      <c r="S717" s="255">
        <f>S714*S715*S716</f>
        <v>0</v>
      </c>
      <c r="X717" s="229"/>
      <c r="Y717" s="256"/>
      <c r="Z717" s="239"/>
      <c r="AA717" s="257"/>
      <c r="AB717" s="258"/>
      <c r="AC717" s="259"/>
      <c r="AD717" s="119"/>
      <c r="AE717" s="119"/>
    </row>
    <row r="718" spans="2:34" ht="33.75" customHeight="1" x14ac:dyDescent="0.25">
      <c r="B718" s="241">
        <v>5</v>
      </c>
      <c r="C718" s="391" t="s">
        <v>184</v>
      </c>
      <c r="D718" s="392"/>
      <c r="E718" s="242" t="s">
        <v>185</v>
      </c>
      <c r="F718" s="243"/>
      <c r="G718" s="260"/>
      <c r="L718" s="251"/>
      <c r="N718" s="241">
        <v>5</v>
      </c>
      <c r="O718" s="391" t="s">
        <v>184</v>
      </c>
      <c r="P718" s="392"/>
      <c r="Q718" s="242" t="s">
        <v>185</v>
      </c>
      <c r="R718" s="243"/>
      <c r="S718" s="260"/>
      <c r="X718" s="251"/>
      <c r="Y718" s="256"/>
      <c r="Z718" s="246"/>
      <c r="AA718" s="261"/>
      <c r="AB718" s="262"/>
      <c r="AC718" s="263"/>
      <c r="AD718" s="119"/>
      <c r="AE718" s="119"/>
    </row>
    <row r="719" spans="2:34" ht="36" customHeight="1" x14ac:dyDescent="0.25">
      <c r="B719" s="241">
        <v>6</v>
      </c>
      <c r="C719" s="391" t="s">
        <v>186</v>
      </c>
      <c r="D719" s="392"/>
      <c r="E719" s="242" t="s">
        <v>187</v>
      </c>
      <c r="F719" s="243"/>
      <c r="G719" s="264">
        <v>5.0999999999999997E-2</v>
      </c>
      <c r="L719" s="265"/>
      <c r="N719" s="241">
        <v>6</v>
      </c>
      <c r="O719" s="391" t="s">
        <v>186</v>
      </c>
      <c r="P719" s="392"/>
      <c r="Q719" s="242" t="s">
        <v>187</v>
      </c>
      <c r="R719" s="243"/>
      <c r="S719" s="264">
        <v>5.0999999999999997E-2</v>
      </c>
      <c r="X719" s="265"/>
      <c r="Y719" s="266"/>
      <c r="Z719" s="252"/>
      <c r="AA719" s="261"/>
      <c r="AB719" s="262"/>
      <c r="AC719" s="263"/>
      <c r="AD719" s="119"/>
      <c r="AE719" s="119"/>
    </row>
    <row r="720" spans="2:34" ht="30.75" customHeight="1" x14ac:dyDescent="0.25">
      <c r="B720" s="241">
        <v>7</v>
      </c>
      <c r="C720" s="391" t="s">
        <v>188</v>
      </c>
      <c r="D720" s="392"/>
      <c r="E720" s="242" t="s">
        <v>112</v>
      </c>
      <c r="F720" s="254" t="s">
        <v>189</v>
      </c>
      <c r="G720" s="267">
        <f>G718*G719</f>
        <v>0</v>
      </c>
      <c r="L720" s="266"/>
      <c r="N720" s="241">
        <v>7</v>
      </c>
      <c r="O720" s="391" t="s">
        <v>188</v>
      </c>
      <c r="P720" s="392"/>
      <c r="Q720" s="242" t="s">
        <v>112</v>
      </c>
      <c r="R720" s="254" t="s">
        <v>189</v>
      </c>
      <c r="S720" s="267">
        <f>S718*S719</f>
        <v>0</v>
      </c>
      <c r="X720" s="266"/>
      <c r="Y720" s="266"/>
      <c r="Z720" s="239"/>
      <c r="AA720" s="261"/>
      <c r="AB720" s="262"/>
      <c r="AC720" s="263"/>
      <c r="AD720" s="119"/>
      <c r="AE720" s="119"/>
    </row>
    <row r="721" spans="2:33" ht="15.75" customHeight="1" x14ac:dyDescent="0.25">
      <c r="B721" s="241">
        <v>8</v>
      </c>
      <c r="C721" s="391" t="s">
        <v>190</v>
      </c>
      <c r="D721" s="392"/>
      <c r="E721" s="242" t="s">
        <v>112</v>
      </c>
      <c r="F721" s="254" t="s">
        <v>191</v>
      </c>
      <c r="G721" s="268">
        <f>G717+G720</f>
        <v>0</v>
      </c>
      <c r="L721" s="269"/>
      <c r="N721" s="241">
        <v>8</v>
      </c>
      <c r="O721" s="391" t="s">
        <v>190</v>
      </c>
      <c r="P721" s="392"/>
      <c r="Q721" s="242" t="s">
        <v>112</v>
      </c>
      <c r="R721" s="254" t="s">
        <v>191</v>
      </c>
      <c r="S721" s="268">
        <f>S717+S720</f>
        <v>0</v>
      </c>
      <c r="X721" s="269"/>
      <c r="Y721" s="269"/>
      <c r="Z721" s="239"/>
      <c r="AA721" s="265"/>
      <c r="AB721" s="270"/>
      <c r="AC721" s="271"/>
      <c r="AD721" s="271"/>
      <c r="AE721" s="266"/>
    </row>
    <row r="722" spans="2:33" ht="18" customHeight="1" x14ac:dyDescent="0.25">
      <c r="B722" s="241">
        <v>9</v>
      </c>
      <c r="C722" s="391" t="s">
        <v>192</v>
      </c>
      <c r="D722" s="392"/>
      <c r="E722" s="242" t="s">
        <v>112</v>
      </c>
      <c r="F722" s="254" t="s">
        <v>193</v>
      </c>
      <c r="G722" s="268">
        <f>G721*0.18</f>
        <v>0</v>
      </c>
      <c r="L722" s="269"/>
      <c r="N722" s="241">
        <v>9</v>
      </c>
      <c r="O722" s="391" t="s">
        <v>192</v>
      </c>
      <c r="P722" s="392"/>
      <c r="Q722" s="242" t="s">
        <v>112</v>
      </c>
      <c r="R722" s="254" t="s">
        <v>193</v>
      </c>
      <c r="S722" s="268">
        <f>S721*0.18</f>
        <v>0</v>
      </c>
      <c r="X722" s="269"/>
      <c r="Y722" s="269"/>
      <c r="Z722" s="265"/>
      <c r="AA722" s="266"/>
      <c r="AB722" s="272"/>
      <c r="AC722" s="272"/>
      <c r="AD722" s="272"/>
      <c r="AE722" s="266"/>
    </row>
    <row r="723" spans="2:33" ht="18" customHeight="1" thickBot="1" x14ac:dyDescent="0.3">
      <c r="B723" s="273">
        <v>10</v>
      </c>
      <c r="C723" s="393" t="s">
        <v>194</v>
      </c>
      <c r="D723" s="394"/>
      <c r="E723" s="274" t="s">
        <v>112</v>
      </c>
      <c r="F723" s="275" t="s">
        <v>195</v>
      </c>
      <c r="G723" s="276">
        <f>G721+G722</f>
        <v>0</v>
      </c>
      <c r="L723" s="269"/>
      <c r="N723" s="273">
        <v>10</v>
      </c>
      <c r="O723" s="393" t="s">
        <v>194</v>
      </c>
      <c r="P723" s="394"/>
      <c r="Q723" s="274" t="s">
        <v>112</v>
      </c>
      <c r="R723" s="275" t="s">
        <v>195</v>
      </c>
      <c r="S723" s="276">
        <f>S721+S722</f>
        <v>0</v>
      </c>
      <c r="X723" s="269"/>
      <c r="Y723" s="269"/>
      <c r="Z723" s="266"/>
      <c r="AA723" s="266"/>
      <c r="AB723" s="277"/>
      <c r="AC723" s="277"/>
      <c r="AD723" s="277"/>
      <c r="AE723" s="272"/>
    </row>
    <row r="724" spans="2:33" ht="13.5" thickBot="1" x14ac:dyDescent="0.25">
      <c r="L724" s="36"/>
    </row>
    <row r="725" spans="2:33" ht="19.5" customHeight="1" thickBot="1" x14ac:dyDescent="0.35">
      <c r="B725" s="406" t="s">
        <v>235</v>
      </c>
      <c r="C725" s="407"/>
      <c r="D725" s="407"/>
      <c r="E725" s="407"/>
      <c r="F725" s="407"/>
      <c r="G725" s="407"/>
      <c r="H725" s="407"/>
      <c r="I725" s="407"/>
      <c r="J725" s="407"/>
      <c r="K725" s="407"/>
      <c r="L725" s="408"/>
      <c r="N725" s="406" t="s">
        <v>235</v>
      </c>
      <c r="O725" s="407"/>
      <c r="P725" s="407"/>
      <c r="Q725" s="407"/>
      <c r="R725" s="407"/>
      <c r="S725" s="407"/>
      <c r="T725" s="407"/>
      <c r="U725" s="407"/>
      <c r="V725" s="407"/>
      <c r="W725" s="407"/>
      <c r="X725" s="408"/>
      <c r="Z725" s="395" t="s">
        <v>236</v>
      </c>
      <c r="AA725" s="396"/>
      <c r="AB725" s="396"/>
      <c r="AC725" s="396"/>
      <c r="AD725" s="396"/>
      <c r="AE725" s="396"/>
      <c r="AF725" s="396"/>
      <c r="AG725"/>
    </row>
    <row r="726" spans="2:33" ht="19.5" customHeight="1" thickBot="1" x14ac:dyDescent="0.35">
      <c r="B726" s="397" t="s">
        <v>38</v>
      </c>
      <c r="C726" s="399" t="s">
        <v>39</v>
      </c>
      <c r="D726" s="400"/>
      <c r="E726" s="403" t="s">
        <v>40</v>
      </c>
      <c r="F726" s="381" t="s">
        <v>41</v>
      </c>
      <c r="G726" s="382"/>
      <c r="H726" s="382"/>
      <c r="I726" s="382"/>
      <c r="J726" s="382"/>
      <c r="K726" s="382"/>
      <c r="L726" s="383"/>
      <c r="M726" s="38"/>
      <c r="N726" s="397" t="s">
        <v>38</v>
      </c>
      <c r="O726" s="399" t="s">
        <v>39</v>
      </c>
      <c r="P726" s="400"/>
      <c r="Q726" s="403" t="s">
        <v>40</v>
      </c>
      <c r="R726" s="381" t="s">
        <v>41</v>
      </c>
      <c r="S726" s="382"/>
      <c r="T726" s="382"/>
      <c r="U726" s="382"/>
      <c r="V726" s="382"/>
      <c r="W726" s="382"/>
      <c r="X726" s="383"/>
      <c r="Y726" s="39"/>
      <c r="Z726" s="405" t="s">
        <v>42</v>
      </c>
      <c r="AA726" s="405"/>
      <c r="AB726" s="405"/>
      <c r="AC726" s="405"/>
      <c r="AD726" s="405"/>
      <c r="AE726" s="405"/>
      <c r="AF726" s="405"/>
      <c r="AG726"/>
    </row>
    <row r="727" spans="2:33" ht="48" customHeight="1" thickBot="1" x14ac:dyDescent="0.35">
      <c r="B727" s="398"/>
      <c r="C727" s="401"/>
      <c r="D727" s="402"/>
      <c r="E727" s="404"/>
      <c r="F727" s="40" t="s">
        <v>43</v>
      </c>
      <c r="G727" s="40" t="s">
        <v>44</v>
      </c>
      <c r="H727" s="41" t="s">
        <v>45</v>
      </c>
      <c r="I727" s="41" t="s">
        <v>46</v>
      </c>
      <c r="J727" s="41" t="s">
        <v>47</v>
      </c>
      <c r="K727" s="41" t="s">
        <v>48</v>
      </c>
      <c r="L727" s="42" t="s">
        <v>49</v>
      </c>
      <c r="M727" s="38"/>
      <c r="N727" s="398"/>
      <c r="O727" s="401"/>
      <c r="P727" s="402"/>
      <c r="Q727" s="404"/>
      <c r="R727" s="40" t="s">
        <v>43</v>
      </c>
      <c r="S727" s="40" t="s">
        <v>44</v>
      </c>
      <c r="T727" s="41" t="s">
        <v>45</v>
      </c>
      <c r="U727" s="41" t="s">
        <v>46</v>
      </c>
      <c r="V727" s="41" t="s">
        <v>47</v>
      </c>
      <c r="W727" s="41" t="s">
        <v>48</v>
      </c>
      <c r="X727" s="42" t="s">
        <v>49</v>
      </c>
      <c r="Y727" s="39"/>
      <c r="Z727" s="405" t="s">
        <v>237</v>
      </c>
      <c r="AA727" s="405"/>
      <c r="AB727" s="405"/>
      <c r="AC727" s="405"/>
      <c r="AD727" s="405"/>
      <c r="AE727" s="405"/>
      <c r="AF727" s="405"/>
      <c r="AG727"/>
    </row>
    <row r="728" spans="2:33" ht="19.5" customHeight="1" x14ac:dyDescent="0.3">
      <c r="B728" s="37">
        <v>1</v>
      </c>
      <c r="C728" s="379">
        <v>2</v>
      </c>
      <c r="D728" s="380"/>
      <c r="E728" s="43">
        <v>3</v>
      </c>
      <c r="F728" s="44">
        <v>4</v>
      </c>
      <c r="G728" s="44">
        <v>5</v>
      </c>
      <c r="H728" s="45">
        <v>6</v>
      </c>
      <c r="I728" s="45">
        <v>7</v>
      </c>
      <c r="J728" s="45">
        <v>8</v>
      </c>
      <c r="K728" s="45">
        <v>9</v>
      </c>
      <c r="L728" s="46">
        <v>10</v>
      </c>
      <c r="M728" s="38"/>
      <c r="N728" s="37">
        <v>1</v>
      </c>
      <c r="O728" s="379">
        <v>2</v>
      </c>
      <c r="P728" s="380"/>
      <c r="Q728" s="43">
        <v>3</v>
      </c>
      <c r="R728" s="44">
        <v>4</v>
      </c>
      <c r="S728" s="44">
        <v>5</v>
      </c>
      <c r="T728" s="45">
        <v>6</v>
      </c>
      <c r="U728" s="45">
        <v>7</v>
      </c>
      <c r="V728" s="45">
        <v>8</v>
      </c>
      <c r="W728" s="45">
        <v>9</v>
      </c>
      <c r="X728" s="46">
        <v>10</v>
      </c>
      <c r="Y728" s="39"/>
      <c r="Z728" s="47"/>
      <c r="AA728"/>
      <c r="AB728"/>
      <c r="AC728"/>
      <c r="AD728"/>
      <c r="AE728"/>
      <c r="AF728"/>
      <c r="AG728" s="48"/>
    </row>
    <row r="729" spans="2:33" ht="48.75" customHeight="1" x14ac:dyDescent="0.3">
      <c r="B729" s="49">
        <v>1</v>
      </c>
      <c r="C729" s="387" t="s">
        <v>51</v>
      </c>
      <c r="D729" s="388"/>
      <c r="E729" s="50" t="s">
        <v>52</v>
      </c>
      <c r="F729" s="51">
        <f>F730+F734+F737+F741</f>
        <v>0</v>
      </c>
      <c r="G729" s="51">
        <f>G730+G734+G737+G741</f>
        <v>0</v>
      </c>
      <c r="H729" s="52">
        <f>I729+J729+K729+L729</f>
        <v>0</v>
      </c>
      <c r="I729" s="51">
        <f>I730+I734+I737+I741</f>
        <v>0</v>
      </c>
      <c r="J729" s="51">
        <f>J730+J734+J737+J741</f>
        <v>0</v>
      </c>
      <c r="K729" s="51">
        <f>K730+K734+K737+K741</f>
        <v>0</v>
      </c>
      <c r="L729" s="53">
        <f>L730+L734+L737+L741</f>
        <v>0</v>
      </c>
      <c r="M729" s="38"/>
      <c r="N729" s="49">
        <v>1</v>
      </c>
      <c r="O729" s="387" t="s">
        <v>51</v>
      </c>
      <c r="P729" s="388"/>
      <c r="Q729" s="50" t="s">
        <v>52</v>
      </c>
      <c r="R729" s="51">
        <f>R730+R734+R737+R741</f>
        <v>0</v>
      </c>
      <c r="S729" s="51">
        <f>S730+S734+S737+S741</f>
        <v>0</v>
      </c>
      <c r="T729" s="52">
        <f>U729+V729+W729+X729</f>
        <v>0</v>
      </c>
      <c r="U729" s="51">
        <f>U730+U734+U737+U741</f>
        <v>0</v>
      </c>
      <c r="V729" s="51">
        <f>V730+V734+V737+V741</f>
        <v>0</v>
      </c>
      <c r="W729" s="51">
        <f>W730+W734+W737+W741</f>
        <v>0</v>
      </c>
      <c r="X729" s="53">
        <f>X730+X734+X737+X741</f>
        <v>0</v>
      </c>
      <c r="Y729" s="39"/>
      <c r="Z729" s="54" t="s">
        <v>53</v>
      </c>
      <c r="AA729"/>
      <c r="AB729"/>
      <c r="AC729"/>
      <c r="AD729"/>
      <c r="AF729" s="54" t="s">
        <v>238</v>
      </c>
      <c r="AG729"/>
    </row>
    <row r="730" spans="2:33" ht="46.5" customHeight="1" x14ac:dyDescent="0.3">
      <c r="B730" s="55" t="s">
        <v>55</v>
      </c>
      <c r="C730" s="385" t="s">
        <v>56</v>
      </c>
      <c r="D730" s="386"/>
      <c r="E730" s="56" t="s">
        <v>52</v>
      </c>
      <c r="F730" s="57">
        <f t="shared" ref="F730:L730" si="269">F731+F732+F733</f>
        <v>0</v>
      </c>
      <c r="G730" s="57">
        <f t="shared" si="269"/>
        <v>0</v>
      </c>
      <c r="H730" s="58">
        <f t="shared" si="269"/>
        <v>0</v>
      </c>
      <c r="I730" s="57">
        <f t="shared" si="269"/>
        <v>0</v>
      </c>
      <c r="J730" s="57">
        <f t="shared" si="269"/>
        <v>0</v>
      </c>
      <c r="K730" s="57">
        <f t="shared" si="269"/>
        <v>0</v>
      </c>
      <c r="L730" s="59">
        <f t="shared" si="269"/>
        <v>0</v>
      </c>
      <c r="M730" s="38"/>
      <c r="N730" s="55" t="s">
        <v>55</v>
      </c>
      <c r="O730" s="385" t="s">
        <v>56</v>
      </c>
      <c r="P730" s="386"/>
      <c r="Q730" s="56" t="s">
        <v>52</v>
      </c>
      <c r="R730" s="57">
        <f t="shared" ref="R730:X730" si="270">R731+R732+R733</f>
        <v>0</v>
      </c>
      <c r="S730" s="57">
        <f t="shared" si="270"/>
        <v>0</v>
      </c>
      <c r="T730" s="58">
        <f t="shared" si="270"/>
        <v>0</v>
      </c>
      <c r="U730" s="57">
        <f t="shared" si="270"/>
        <v>0</v>
      </c>
      <c r="V730" s="57">
        <f t="shared" si="270"/>
        <v>0</v>
      </c>
      <c r="W730" s="57">
        <f t="shared" si="270"/>
        <v>0</v>
      </c>
      <c r="X730" s="59">
        <f t="shared" si="270"/>
        <v>0</v>
      </c>
      <c r="Y730" s="39"/>
      <c r="Z730" s="47"/>
      <c r="AA730"/>
      <c r="AB730"/>
      <c r="AC730"/>
      <c r="AD730"/>
      <c r="AE730"/>
      <c r="AF730"/>
      <c r="AG730"/>
    </row>
    <row r="731" spans="2:33" ht="49.5" customHeight="1" x14ac:dyDescent="0.25">
      <c r="B731" s="60" t="s">
        <v>57</v>
      </c>
      <c r="C731" s="377" t="s">
        <v>239</v>
      </c>
      <c r="D731" s="384"/>
      <c r="E731" s="61" t="s">
        <v>52</v>
      </c>
      <c r="F731" s="62"/>
      <c r="G731" s="62"/>
      <c r="H731" s="63">
        <f>F731+G731</f>
        <v>0</v>
      </c>
      <c r="I731" s="64">
        <f>H731</f>
        <v>0</v>
      </c>
      <c r="J731" s="62"/>
      <c r="K731" s="65"/>
      <c r="L731" s="66"/>
      <c r="M731" s="38"/>
      <c r="N731" s="60" t="s">
        <v>57</v>
      </c>
      <c r="O731" s="377" t="s">
        <v>239</v>
      </c>
      <c r="P731" s="384"/>
      <c r="Q731" s="61" t="s">
        <v>52</v>
      </c>
      <c r="R731" s="62"/>
      <c r="S731" s="62"/>
      <c r="T731" s="63">
        <f>R731+S731</f>
        <v>0</v>
      </c>
      <c r="U731" s="64">
        <f>T731</f>
        <v>0</v>
      </c>
      <c r="V731" s="62"/>
      <c r="W731" s="65"/>
      <c r="X731" s="66"/>
      <c r="Y731" s="39"/>
      <c r="Z731" s="437" t="s">
        <v>58</v>
      </c>
      <c r="AA731" s="438"/>
      <c r="AB731" s="438"/>
      <c r="AC731" s="438"/>
      <c r="AD731" s="438"/>
      <c r="AE731" s="438"/>
      <c r="AF731" s="438"/>
      <c r="AG731" s="438"/>
    </row>
    <row r="732" spans="2:33" ht="34.5" customHeight="1" x14ac:dyDescent="0.25">
      <c r="B732" s="60" t="s">
        <v>59</v>
      </c>
      <c r="C732" s="377" t="s">
        <v>60</v>
      </c>
      <c r="D732" s="384"/>
      <c r="E732" s="61" t="s">
        <v>52</v>
      </c>
      <c r="F732" s="62"/>
      <c r="G732" s="62"/>
      <c r="H732" s="63">
        <f>F732+G732</f>
        <v>0</v>
      </c>
      <c r="I732" s="62"/>
      <c r="J732" s="62"/>
      <c r="K732" s="65"/>
      <c r="L732" s="66"/>
      <c r="M732" s="38"/>
      <c r="N732" s="60" t="s">
        <v>59</v>
      </c>
      <c r="O732" s="377" t="s">
        <v>60</v>
      </c>
      <c r="P732" s="384"/>
      <c r="Q732" s="61" t="s">
        <v>52</v>
      </c>
      <c r="R732" s="62"/>
      <c r="S732" s="62"/>
      <c r="T732" s="63">
        <f>R732+S732</f>
        <v>0</v>
      </c>
      <c r="U732" s="62"/>
      <c r="V732" s="62"/>
      <c r="W732" s="65"/>
      <c r="X732" s="66"/>
      <c r="Y732" s="39"/>
      <c r="Z732" s="438"/>
      <c r="AA732" s="438"/>
      <c r="AB732" s="438"/>
      <c r="AC732" s="438"/>
      <c r="AD732" s="438"/>
      <c r="AE732" s="438"/>
      <c r="AF732" s="438"/>
      <c r="AG732" s="438"/>
    </row>
    <row r="733" spans="2:33" ht="36" customHeight="1" x14ac:dyDescent="0.25">
      <c r="B733" s="60" t="s">
        <v>61</v>
      </c>
      <c r="C733" s="377" t="s">
        <v>62</v>
      </c>
      <c r="D733" s="384"/>
      <c r="E733" s="61" t="s">
        <v>52</v>
      </c>
      <c r="F733" s="62"/>
      <c r="G733" s="62"/>
      <c r="H733" s="63">
        <f>F733+G733</f>
        <v>0</v>
      </c>
      <c r="I733" s="62"/>
      <c r="J733" s="62"/>
      <c r="K733" s="65"/>
      <c r="L733" s="66"/>
      <c r="M733" s="38"/>
      <c r="N733" s="60" t="s">
        <v>61</v>
      </c>
      <c r="O733" s="377" t="s">
        <v>62</v>
      </c>
      <c r="P733" s="384"/>
      <c r="Q733" s="61" t="s">
        <v>52</v>
      </c>
      <c r="R733" s="62"/>
      <c r="S733" s="62"/>
      <c r="T733" s="63">
        <f>R733+S733</f>
        <v>0</v>
      </c>
      <c r="U733" s="62"/>
      <c r="V733" s="62"/>
      <c r="W733" s="65"/>
      <c r="X733" s="66"/>
      <c r="Y733" s="39"/>
      <c r="Z733" s="438"/>
      <c r="AA733" s="438"/>
      <c r="AB733" s="438"/>
      <c r="AC733" s="438"/>
      <c r="AD733" s="438"/>
      <c r="AE733" s="438"/>
      <c r="AF733" s="438"/>
      <c r="AG733" s="438"/>
    </row>
    <row r="734" spans="2:33" ht="33.75" customHeight="1" x14ac:dyDescent="0.25">
      <c r="B734" s="55" t="s">
        <v>63</v>
      </c>
      <c r="C734" s="385" t="s">
        <v>64</v>
      </c>
      <c r="D734" s="386"/>
      <c r="E734" s="56" t="s">
        <v>52</v>
      </c>
      <c r="F734" s="57">
        <f t="shared" ref="F734:L734" si="271">F735+F736</f>
        <v>0</v>
      </c>
      <c r="G734" s="57">
        <f t="shared" si="271"/>
        <v>0</v>
      </c>
      <c r="H734" s="58">
        <f t="shared" si="271"/>
        <v>0</v>
      </c>
      <c r="I734" s="57">
        <f t="shared" si="271"/>
        <v>0</v>
      </c>
      <c r="J734" s="57">
        <f t="shared" si="271"/>
        <v>0</v>
      </c>
      <c r="K734" s="57">
        <f t="shared" si="271"/>
        <v>0</v>
      </c>
      <c r="L734" s="59">
        <f t="shared" si="271"/>
        <v>0</v>
      </c>
      <c r="M734" s="38"/>
      <c r="N734" s="55" t="s">
        <v>63</v>
      </c>
      <c r="O734" s="385" t="s">
        <v>64</v>
      </c>
      <c r="P734" s="386"/>
      <c r="Q734" s="56" t="s">
        <v>52</v>
      </c>
      <c r="R734" s="57">
        <f t="shared" ref="R734:X734" si="272">R735+R736</f>
        <v>0</v>
      </c>
      <c r="S734" s="57">
        <f t="shared" si="272"/>
        <v>0</v>
      </c>
      <c r="T734" s="58">
        <f t="shared" si="272"/>
        <v>0</v>
      </c>
      <c r="U734" s="57">
        <f t="shared" si="272"/>
        <v>0</v>
      </c>
      <c r="V734" s="57">
        <f t="shared" si="272"/>
        <v>0</v>
      </c>
      <c r="W734" s="57">
        <f t="shared" si="272"/>
        <v>0</v>
      </c>
      <c r="X734" s="59">
        <f t="shared" si="272"/>
        <v>0</v>
      </c>
      <c r="Y734" s="39"/>
      <c r="Z734" s="438"/>
      <c r="AA734" s="438"/>
      <c r="AB734" s="438"/>
      <c r="AC734" s="438"/>
      <c r="AD734" s="438"/>
      <c r="AE734" s="438"/>
      <c r="AF734" s="438"/>
      <c r="AG734" s="438"/>
    </row>
    <row r="735" spans="2:33" ht="45" customHeight="1" thickBot="1" x14ac:dyDescent="0.3">
      <c r="B735" s="60" t="s">
        <v>65</v>
      </c>
      <c r="C735" s="377" t="s">
        <v>66</v>
      </c>
      <c r="D735" s="384"/>
      <c r="E735" s="61" t="s">
        <v>52</v>
      </c>
      <c r="F735" s="62"/>
      <c r="G735" s="62"/>
      <c r="H735" s="63">
        <f>F735+G735</f>
        <v>0</v>
      </c>
      <c r="I735" s="62"/>
      <c r="J735" s="62"/>
      <c r="K735" s="65"/>
      <c r="L735" s="66"/>
      <c r="M735" s="38"/>
      <c r="N735" s="60" t="s">
        <v>65</v>
      </c>
      <c r="O735" s="377" t="s">
        <v>66</v>
      </c>
      <c r="P735" s="384"/>
      <c r="Q735" s="61" t="s">
        <v>52</v>
      </c>
      <c r="R735" s="62"/>
      <c r="S735" s="62"/>
      <c r="T735" s="63">
        <f>R735+S735</f>
        <v>0</v>
      </c>
      <c r="U735" s="62"/>
      <c r="V735" s="62"/>
      <c r="W735" s="65"/>
      <c r="X735" s="66"/>
      <c r="Y735" s="39"/>
      <c r="Z735" s="438"/>
      <c r="AA735" s="438"/>
      <c r="AB735" s="438"/>
      <c r="AC735" s="438"/>
      <c r="AD735" s="438"/>
      <c r="AE735" s="438"/>
      <c r="AF735" s="438"/>
      <c r="AG735" s="438"/>
    </row>
    <row r="736" spans="2:33" ht="56.25" customHeight="1" thickBot="1" x14ac:dyDescent="0.3">
      <c r="B736" s="60" t="s">
        <v>67</v>
      </c>
      <c r="C736" s="377" t="s">
        <v>68</v>
      </c>
      <c r="D736" s="384"/>
      <c r="E736" s="61" t="s">
        <v>52</v>
      </c>
      <c r="F736" s="62"/>
      <c r="G736" s="62"/>
      <c r="H736" s="63">
        <f>F736+G736</f>
        <v>0</v>
      </c>
      <c r="I736" s="62"/>
      <c r="J736" s="62"/>
      <c r="K736" s="65"/>
      <c r="L736" s="66"/>
      <c r="M736" s="38"/>
      <c r="N736" s="60" t="s">
        <v>67</v>
      </c>
      <c r="O736" s="377" t="s">
        <v>68</v>
      </c>
      <c r="P736" s="384"/>
      <c r="Q736" s="61" t="s">
        <v>52</v>
      </c>
      <c r="R736" s="62"/>
      <c r="S736" s="62"/>
      <c r="T736" s="63">
        <f>R736+S736</f>
        <v>0</v>
      </c>
      <c r="U736" s="62"/>
      <c r="V736" s="62"/>
      <c r="W736" s="65"/>
      <c r="X736" s="66"/>
      <c r="Y736" s="39"/>
      <c r="Z736" s="435" t="s">
        <v>69</v>
      </c>
      <c r="AA736" s="435"/>
      <c r="AB736" s="435"/>
      <c r="AC736" s="436"/>
      <c r="AD736" s="67">
        <f>T773</f>
        <v>0</v>
      </c>
      <c r="AE736" s="68" t="s">
        <v>70</v>
      </c>
      <c r="AF736" s="69" t="s">
        <v>71</v>
      </c>
      <c r="AG736" s="70"/>
    </row>
    <row r="737" spans="2:33" ht="38.25" customHeight="1" thickBot="1" x14ac:dyDescent="0.35">
      <c r="B737" s="55" t="s">
        <v>72</v>
      </c>
      <c r="C737" s="389" t="s">
        <v>73</v>
      </c>
      <c r="D737" s="390"/>
      <c r="E737" s="56" t="s">
        <v>52</v>
      </c>
      <c r="F737" s="57">
        <f t="shared" ref="F737:L737" si="273">F738+F739+F740</f>
        <v>0</v>
      </c>
      <c r="G737" s="57">
        <f t="shared" si="273"/>
        <v>0</v>
      </c>
      <c r="H737" s="58">
        <f t="shared" si="273"/>
        <v>0</v>
      </c>
      <c r="I737" s="57">
        <f t="shared" si="273"/>
        <v>0</v>
      </c>
      <c r="J737" s="57">
        <f t="shared" si="273"/>
        <v>0</v>
      </c>
      <c r="K737" s="57">
        <f t="shared" si="273"/>
        <v>0</v>
      </c>
      <c r="L737" s="59">
        <f t="shared" si="273"/>
        <v>0</v>
      </c>
      <c r="M737" s="38"/>
      <c r="N737" s="55" t="s">
        <v>72</v>
      </c>
      <c r="O737" s="389" t="s">
        <v>73</v>
      </c>
      <c r="P737" s="390"/>
      <c r="Q737" s="56" t="s">
        <v>52</v>
      </c>
      <c r="R737" s="57">
        <f t="shared" ref="R737:X737" si="274">R738+R739+R740</f>
        <v>0</v>
      </c>
      <c r="S737" s="57">
        <f t="shared" si="274"/>
        <v>0</v>
      </c>
      <c r="T737" s="58">
        <f t="shared" si="274"/>
        <v>0</v>
      </c>
      <c r="U737" s="57">
        <f t="shared" si="274"/>
        <v>0</v>
      </c>
      <c r="V737" s="57">
        <f t="shared" si="274"/>
        <v>0</v>
      </c>
      <c r="W737" s="57">
        <f t="shared" si="274"/>
        <v>0</v>
      </c>
      <c r="X737" s="59">
        <f t="shared" si="274"/>
        <v>0</v>
      </c>
      <c r="Y737" s="39"/>
      <c r="Z737" s="435" t="s">
        <v>74</v>
      </c>
      <c r="AA737" s="435"/>
      <c r="AB737" s="435"/>
      <c r="AC737" s="435"/>
      <c r="AD737" s="71" t="s">
        <v>75</v>
      </c>
      <c r="AE737" s="68" t="s">
        <v>70</v>
      </c>
      <c r="AF737" s="72"/>
      <c r="AG737" s="73"/>
    </row>
    <row r="738" spans="2:33" ht="41.25" customHeight="1" x14ac:dyDescent="0.25">
      <c r="B738" s="60" t="s">
        <v>76</v>
      </c>
      <c r="C738" s="377" t="s">
        <v>77</v>
      </c>
      <c r="D738" s="378"/>
      <c r="E738" s="61" t="s">
        <v>52</v>
      </c>
      <c r="F738" s="62"/>
      <c r="G738" s="62"/>
      <c r="H738" s="63">
        <f>F738+G738</f>
        <v>0</v>
      </c>
      <c r="I738" s="62"/>
      <c r="J738" s="62"/>
      <c r="K738" s="65"/>
      <c r="L738" s="66"/>
      <c r="M738" s="38"/>
      <c r="N738" s="60" t="s">
        <v>76</v>
      </c>
      <c r="O738" s="377" t="s">
        <v>77</v>
      </c>
      <c r="P738" s="378"/>
      <c r="Q738" s="61" t="s">
        <v>52</v>
      </c>
      <c r="R738" s="62"/>
      <c r="S738" s="62"/>
      <c r="T738" s="63">
        <f>R738+S738</f>
        <v>0</v>
      </c>
      <c r="U738" s="62"/>
      <c r="V738" s="62"/>
      <c r="W738" s="65"/>
      <c r="X738" s="66"/>
      <c r="Y738" s="39"/>
      <c r="Z738" s="435" t="s">
        <v>78</v>
      </c>
      <c r="AA738" s="435"/>
      <c r="AB738" s="435"/>
      <c r="AC738" s="435"/>
      <c r="AD738" s="71" t="s">
        <v>79</v>
      </c>
      <c r="AE738" s="68" t="s">
        <v>70</v>
      </c>
      <c r="AF738" s="74"/>
      <c r="AG738"/>
    </row>
    <row r="739" spans="2:33" ht="35.25" customHeight="1" thickBot="1" x14ac:dyDescent="0.3">
      <c r="B739" s="60" t="s">
        <v>80</v>
      </c>
      <c r="C739" s="377" t="s">
        <v>81</v>
      </c>
      <c r="D739" s="378"/>
      <c r="E739" s="61" t="s">
        <v>52</v>
      </c>
      <c r="F739" s="62"/>
      <c r="G739" s="62"/>
      <c r="H739" s="63">
        <f>F739+G739</f>
        <v>0</v>
      </c>
      <c r="I739" s="62"/>
      <c r="J739" s="62"/>
      <c r="K739" s="65"/>
      <c r="L739" s="66"/>
      <c r="M739" s="38"/>
      <c r="N739" s="60" t="s">
        <v>80</v>
      </c>
      <c r="O739" s="377" t="s">
        <v>81</v>
      </c>
      <c r="P739" s="378"/>
      <c r="Q739" s="61" t="s">
        <v>52</v>
      </c>
      <c r="R739" s="62"/>
      <c r="S739" s="62"/>
      <c r="T739" s="63">
        <f>R739+S739</f>
        <v>0</v>
      </c>
      <c r="U739" s="62"/>
      <c r="V739" s="62"/>
      <c r="W739" s="65"/>
      <c r="X739" s="66"/>
      <c r="Y739" s="39"/>
      <c r="Z739" s="74"/>
      <c r="AA739" s="74"/>
      <c r="AB739" s="74"/>
      <c r="AC739" s="74"/>
      <c r="AD739" s="74"/>
      <c r="AE739" s="74"/>
      <c r="AF739" s="74"/>
      <c r="AG739"/>
    </row>
    <row r="740" spans="2:33" ht="57" customHeight="1" thickBot="1" x14ac:dyDescent="0.3">
      <c r="B740" s="60" t="s">
        <v>82</v>
      </c>
      <c r="C740" s="377" t="s">
        <v>83</v>
      </c>
      <c r="D740" s="384"/>
      <c r="E740" s="61" t="s">
        <v>52</v>
      </c>
      <c r="F740" s="62"/>
      <c r="G740" s="62"/>
      <c r="H740" s="63">
        <f>F740+G740</f>
        <v>0</v>
      </c>
      <c r="I740" s="62"/>
      <c r="J740" s="62"/>
      <c r="K740" s="65"/>
      <c r="L740" s="66"/>
      <c r="M740" s="38"/>
      <c r="N740" s="60" t="s">
        <v>82</v>
      </c>
      <c r="O740" s="377" t="s">
        <v>83</v>
      </c>
      <c r="P740" s="384"/>
      <c r="Q740" s="61" t="s">
        <v>52</v>
      </c>
      <c r="R740" s="62"/>
      <c r="S740" s="62"/>
      <c r="T740" s="63">
        <f>R740+S740</f>
        <v>0</v>
      </c>
      <c r="U740" s="62"/>
      <c r="V740" s="62"/>
      <c r="W740" s="65"/>
      <c r="X740" s="66"/>
      <c r="Y740" s="39"/>
      <c r="Z740" s="75" t="s">
        <v>84</v>
      </c>
      <c r="AA740" s="75" t="s">
        <v>85</v>
      </c>
      <c r="AB740" s="76" t="s">
        <v>86</v>
      </c>
      <c r="AC740" s="76" t="s">
        <v>87</v>
      </c>
      <c r="AD740" s="76" t="s">
        <v>88</v>
      </c>
      <c r="AE740" s="76" t="s">
        <v>89</v>
      </c>
      <c r="AF740" s="76" t="s">
        <v>90</v>
      </c>
      <c r="AG740"/>
    </row>
    <row r="741" spans="2:33" ht="37.5" customHeight="1" x14ac:dyDescent="0.25">
      <c r="B741" s="55" t="s">
        <v>91</v>
      </c>
      <c r="C741" s="385" t="s">
        <v>92</v>
      </c>
      <c r="D741" s="386"/>
      <c r="E741" s="56" t="s">
        <v>52</v>
      </c>
      <c r="F741" s="57">
        <f t="shared" ref="F741:L741" si="275">F742+F743</f>
        <v>0</v>
      </c>
      <c r="G741" s="57">
        <f t="shared" si="275"/>
        <v>0</v>
      </c>
      <c r="H741" s="58">
        <f t="shared" si="275"/>
        <v>0</v>
      </c>
      <c r="I741" s="57">
        <f t="shared" si="275"/>
        <v>0</v>
      </c>
      <c r="J741" s="57">
        <f t="shared" si="275"/>
        <v>0</v>
      </c>
      <c r="K741" s="57">
        <f t="shared" si="275"/>
        <v>0</v>
      </c>
      <c r="L741" s="59">
        <f t="shared" si="275"/>
        <v>0</v>
      </c>
      <c r="M741" s="38"/>
      <c r="N741" s="55" t="s">
        <v>91</v>
      </c>
      <c r="O741" s="385" t="s">
        <v>92</v>
      </c>
      <c r="P741" s="386"/>
      <c r="Q741" s="56" t="s">
        <v>52</v>
      </c>
      <c r="R741" s="57">
        <f t="shared" ref="R741:X741" si="276">R742+R743</f>
        <v>0</v>
      </c>
      <c r="S741" s="57">
        <f t="shared" si="276"/>
        <v>0</v>
      </c>
      <c r="T741" s="58">
        <f t="shared" si="276"/>
        <v>0</v>
      </c>
      <c r="U741" s="57">
        <f t="shared" si="276"/>
        <v>0</v>
      </c>
      <c r="V741" s="57">
        <f t="shared" si="276"/>
        <v>0</v>
      </c>
      <c r="W741" s="57">
        <f t="shared" si="276"/>
        <v>0</v>
      </c>
      <c r="X741" s="59">
        <f t="shared" si="276"/>
        <v>0</v>
      </c>
      <c r="Y741" s="39"/>
      <c r="Z741" s="439">
        <v>1</v>
      </c>
      <c r="AA741" s="443" t="s">
        <v>93</v>
      </c>
      <c r="AB741" s="78">
        <f>ROUND(AD736*AF737,0)</f>
        <v>0</v>
      </c>
      <c r="AC741" s="79">
        <v>0.92588999999999999</v>
      </c>
      <c r="AD741" s="445">
        <f>ROUND(AB741*AC741,2)</f>
        <v>0</v>
      </c>
      <c r="AE741" s="445">
        <f>ROUND(AD741*18/100,2)</f>
        <v>0</v>
      </c>
      <c r="AF741" s="445">
        <f>AD741+AE741</f>
        <v>0</v>
      </c>
      <c r="AG741"/>
    </row>
    <row r="742" spans="2:33" ht="38.25" customHeight="1" thickBot="1" x14ac:dyDescent="0.3">
      <c r="B742" s="81" t="s">
        <v>94</v>
      </c>
      <c r="C742" s="377" t="s">
        <v>95</v>
      </c>
      <c r="D742" s="384"/>
      <c r="E742" s="61" t="s">
        <v>52</v>
      </c>
      <c r="F742" s="62"/>
      <c r="G742" s="62"/>
      <c r="H742" s="63">
        <f>F742+G742</f>
        <v>0</v>
      </c>
      <c r="I742" s="62"/>
      <c r="J742" s="62"/>
      <c r="K742" s="65"/>
      <c r="L742" s="66"/>
      <c r="M742" s="38"/>
      <c r="N742" s="81" t="s">
        <v>94</v>
      </c>
      <c r="O742" s="377" t="s">
        <v>95</v>
      </c>
      <c r="P742" s="384"/>
      <c r="Q742" s="61" t="s">
        <v>52</v>
      </c>
      <c r="R742" s="62"/>
      <c r="S742" s="62"/>
      <c r="T742" s="63">
        <f>R742+S742</f>
        <v>0</v>
      </c>
      <c r="U742" s="62"/>
      <c r="V742" s="62"/>
      <c r="W742" s="65"/>
      <c r="X742" s="66"/>
      <c r="Y742" s="39"/>
      <c r="Z742" s="440"/>
      <c r="AA742" s="449"/>
      <c r="AB742" s="82"/>
      <c r="AC742" s="83"/>
      <c r="AD742" s="449"/>
      <c r="AE742" s="449"/>
      <c r="AF742" s="449"/>
      <c r="AG742"/>
    </row>
    <row r="743" spans="2:33" ht="29.25" customHeight="1" x14ac:dyDescent="0.25">
      <c r="B743" s="81" t="s">
        <v>96</v>
      </c>
      <c r="C743" s="377" t="s">
        <v>97</v>
      </c>
      <c r="D743" s="384"/>
      <c r="E743" s="61" t="s">
        <v>52</v>
      </c>
      <c r="F743" s="62"/>
      <c r="G743" s="62"/>
      <c r="H743" s="63">
        <f>F743+G743</f>
        <v>0</v>
      </c>
      <c r="I743" s="62"/>
      <c r="J743" s="62"/>
      <c r="K743" s="65"/>
      <c r="L743" s="66"/>
      <c r="M743" s="38"/>
      <c r="N743" s="81" t="s">
        <v>96</v>
      </c>
      <c r="O743" s="377" t="s">
        <v>97</v>
      </c>
      <c r="P743" s="384"/>
      <c r="Q743" s="61" t="s">
        <v>52</v>
      </c>
      <c r="R743" s="62"/>
      <c r="S743" s="62"/>
      <c r="T743" s="63">
        <f>R743+S743</f>
        <v>0</v>
      </c>
      <c r="U743" s="62"/>
      <c r="V743" s="62"/>
      <c r="W743" s="65"/>
      <c r="X743" s="66"/>
      <c r="Y743" s="39"/>
      <c r="Z743" s="441">
        <v>2</v>
      </c>
      <c r="AA743" s="443" t="s">
        <v>98</v>
      </c>
      <c r="AB743" s="78">
        <f>ROUND(AD736-AB741,0)</f>
        <v>0</v>
      </c>
      <c r="AC743" s="79"/>
      <c r="AD743" s="445">
        <f>ROUND(AB743*AC743,2)</f>
        <v>0</v>
      </c>
      <c r="AE743" s="445">
        <f>ROUND(AD743*18/100,2)</f>
        <v>0</v>
      </c>
      <c r="AF743" s="445">
        <f>AD743+AE743</f>
        <v>0</v>
      </c>
      <c r="AG743"/>
    </row>
    <row r="744" spans="2:33" ht="53.25" customHeight="1" thickBot="1" x14ac:dyDescent="0.3">
      <c r="B744" s="49" t="s">
        <v>99</v>
      </c>
      <c r="C744" s="373" t="s">
        <v>100</v>
      </c>
      <c r="D744" s="374"/>
      <c r="E744" s="85" t="s">
        <v>52</v>
      </c>
      <c r="F744" s="86">
        <f t="shared" ref="F744:L744" si="277">F745+F766+F771+F772</f>
        <v>0</v>
      </c>
      <c r="G744" s="86">
        <f t="shared" si="277"/>
        <v>0</v>
      </c>
      <c r="H744" s="86">
        <f t="shared" si="277"/>
        <v>0</v>
      </c>
      <c r="I744" s="86">
        <f t="shared" si="277"/>
        <v>0</v>
      </c>
      <c r="J744" s="86">
        <f t="shared" si="277"/>
        <v>0</v>
      </c>
      <c r="K744" s="86">
        <f t="shared" si="277"/>
        <v>0</v>
      </c>
      <c r="L744" s="86">
        <f t="shared" si="277"/>
        <v>0</v>
      </c>
      <c r="M744" s="38"/>
      <c r="N744" s="49" t="s">
        <v>99</v>
      </c>
      <c r="O744" s="373" t="s">
        <v>100</v>
      </c>
      <c r="P744" s="374"/>
      <c r="Q744" s="85" t="s">
        <v>52</v>
      </c>
      <c r="R744" s="86">
        <f t="shared" ref="R744:X744" si="278">R745+R766+R771+R772</f>
        <v>0</v>
      </c>
      <c r="S744" s="86">
        <f t="shared" si="278"/>
        <v>0</v>
      </c>
      <c r="T744" s="86">
        <f t="shared" si="278"/>
        <v>0</v>
      </c>
      <c r="U744" s="86">
        <f t="shared" si="278"/>
        <v>0</v>
      </c>
      <c r="V744" s="86">
        <f t="shared" si="278"/>
        <v>0</v>
      </c>
      <c r="W744" s="86">
        <f t="shared" si="278"/>
        <v>0</v>
      </c>
      <c r="X744" s="86">
        <f t="shared" si="278"/>
        <v>0</v>
      </c>
      <c r="Y744" s="39"/>
      <c r="Z744" s="442"/>
      <c r="AA744" s="444"/>
      <c r="AB744" s="82"/>
      <c r="AC744" s="87"/>
      <c r="AD744" s="450"/>
      <c r="AE744" s="450"/>
      <c r="AF744" s="450"/>
      <c r="AG744"/>
    </row>
    <row r="745" spans="2:33" ht="32.25" customHeight="1" x14ac:dyDescent="0.3">
      <c r="B745" s="55" t="s">
        <v>101</v>
      </c>
      <c r="C745" s="375" t="s">
        <v>102</v>
      </c>
      <c r="D745" s="376"/>
      <c r="E745" s="88" t="s">
        <v>52</v>
      </c>
      <c r="F745" s="89">
        <f t="shared" ref="F745:L745" si="279">F746+F748+F765</f>
        <v>0</v>
      </c>
      <c r="G745" s="90">
        <f t="shared" si="279"/>
        <v>0</v>
      </c>
      <c r="H745" s="90">
        <f t="shared" si="279"/>
        <v>0</v>
      </c>
      <c r="I745" s="90">
        <f t="shared" si="279"/>
        <v>0</v>
      </c>
      <c r="J745" s="90">
        <f t="shared" si="279"/>
        <v>0</v>
      </c>
      <c r="K745" s="90">
        <f t="shared" si="279"/>
        <v>0</v>
      </c>
      <c r="L745" s="90">
        <f t="shared" si="279"/>
        <v>0</v>
      </c>
      <c r="M745" s="38"/>
      <c r="N745" s="55" t="s">
        <v>101</v>
      </c>
      <c r="O745" s="375" t="s">
        <v>102</v>
      </c>
      <c r="P745" s="376"/>
      <c r="Q745" s="88" t="s">
        <v>52</v>
      </c>
      <c r="R745" s="89">
        <f t="shared" ref="R745:X745" si="280">R746+R748+R765</f>
        <v>0</v>
      </c>
      <c r="S745" s="90">
        <f t="shared" si="280"/>
        <v>0</v>
      </c>
      <c r="T745" s="90">
        <f t="shared" si="280"/>
        <v>0</v>
      </c>
      <c r="U745" s="90">
        <f t="shared" si="280"/>
        <v>0</v>
      </c>
      <c r="V745" s="90">
        <f t="shared" si="280"/>
        <v>0</v>
      </c>
      <c r="W745" s="90">
        <f t="shared" si="280"/>
        <v>0</v>
      </c>
      <c r="X745" s="90">
        <f t="shared" si="280"/>
        <v>0</v>
      </c>
      <c r="Y745" s="91"/>
      <c r="Z745" s="439">
        <v>3</v>
      </c>
      <c r="AA745" s="443" t="s">
        <v>103</v>
      </c>
      <c r="AB745" s="78">
        <f>AB741+AB743</f>
        <v>0</v>
      </c>
      <c r="AC745" s="80"/>
      <c r="AD745" s="445">
        <f>AD741+AD743</f>
        <v>0</v>
      </c>
      <c r="AE745" s="445">
        <f>AE741+AE743</f>
        <v>0</v>
      </c>
      <c r="AF745" s="445">
        <f>AF741+AF743</f>
        <v>0</v>
      </c>
      <c r="AG745"/>
    </row>
    <row r="746" spans="2:33" ht="34.5" customHeight="1" thickBot="1" x14ac:dyDescent="0.35">
      <c r="B746" s="92" t="s">
        <v>104</v>
      </c>
      <c r="C746" s="428" t="s">
        <v>105</v>
      </c>
      <c r="D746" s="429"/>
      <c r="E746" s="93" t="s">
        <v>52</v>
      </c>
      <c r="F746" s="94">
        <f>H746-G746</f>
        <v>0</v>
      </c>
      <c r="G746" s="95"/>
      <c r="H746" s="94">
        <f>I746+J746+K746+L746</f>
        <v>0</v>
      </c>
      <c r="I746" s="95"/>
      <c r="J746" s="95"/>
      <c r="K746" s="96"/>
      <c r="L746" s="97"/>
      <c r="M746" s="98"/>
      <c r="N746" s="92" t="s">
        <v>104</v>
      </c>
      <c r="O746" s="428" t="s">
        <v>105</v>
      </c>
      <c r="P746" s="429"/>
      <c r="Q746" s="93" t="s">
        <v>52</v>
      </c>
      <c r="R746" s="94">
        <f>T746-S746</f>
        <v>0</v>
      </c>
      <c r="S746" s="95"/>
      <c r="T746" s="94">
        <f>U746+V746+W746+X746</f>
        <v>0</v>
      </c>
      <c r="U746" s="95"/>
      <c r="V746" s="95"/>
      <c r="W746" s="96"/>
      <c r="X746" s="97"/>
      <c r="Y746" s="99"/>
      <c r="Z746" s="447"/>
      <c r="AA746" s="444"/>
      <c r="AB746" s="100"/>
      <c r="AC746" s="101"/>
      <c r="AD746" s="446"/>
      <c r="AE746" s="446"/>
      <c r="AF746" s="446"/>
      <c r="AG746"/>
    </row>
    <row r="747" spans="2:33" ht="36.75" customHeight="1" thickBot="1" x14ac:dyDescent="0.35">
      <c r="B747" s="102" t="s">
        <v>106</v>
      </c>
      <c r="C747" s="409" t="s">
        <v>107</v>
      </c>
      <c r="D747" s="410"/>
      <c r="E747" s="103" t="s">
        <v>52</v>
      </c>
      <c r="F747" s="65">
        <f>H747-G747</f>
        <v>0</v>
      </c>
      <c r="G747" s="104"/>
      <c r="H747" s="63">
        <f>I747+J747+K747+L747</f>
        <v>0</v>
      </c>
      <c r="I747" s="104"/>
      <c r="J747" s="104"/>
      <c r="K747" s="105"/>
      <c r="L747" s="106"/>
      <c r="M747" s="98"/>
      <c r="N747" s="102" t="s">
        <v>106</v>
      </c>
      <c r="O747" s="409" t="s">
        <v>107</v>
      </c>
      <c r="P747" s="410"/>
      <c r="Q747" s="103" t="s">
        <v>52</v>
      </c>
      <c r="R747" s="65">
        <f>T747-S747</f>
        <v>0</v>
      </c>
      <c r="S747" s="104"/>
      <c r="T747" s="63">
        <f>U747+V747+W747+X747</f>
        <v>0</v>
      </c>
      <c r="U747" s="104"/>
      <c r="V747" s="104"/>
      <c r="W747" s="105"/>
      <c r="X747" s="106"/>
      <c r="Y747" s="99"/>
      <c r="Z747" s="107"/>
      <c r="AA747" s="108" t="s">
        <v>108</v>
      </c>
      <c r="AB747" s="107"/>
      <c r="AC747" s="107"/>
      <c r="AD747" s="107"/>
      <c r="AE747" s="107"/>
      <c r="AF747"/>
      <c r="AG747"/>
    </row>
    <row r="748" spans="2:33" s="117" customFormat="1" ht="57" customHeight="1" x14ac:dyDescent="0.3">
      <c r="B748" s="55" t="s">
        <v>109</v>
      </c>
      <c r="C748" s="411" t="s">
        <v>110</v>
      </c>
      <c r="D748" s="420"/>
      <c r="E748" s="88" t="s">
        <v>52</v>
      </c>
      <c r="F748" s="57">
        <f>F749+F754+F759+F763+F764</f>
        <v>0</v>
      </c>
      <c r="G748" s="57">
        <f>G749+G754+G759+G763+G764</f>
        <v>0</v>
      </c>
      <c r="H748" s="109">
        <f>I748+J748+K748+L748</f>
        <v>0</v>
      </c>
      <c r="I748" s="109">
        <f>I749+I754+I759+I763+I764</f>
        <v>0</v>
      </c>
      <c r="J748" s="109">
        <f>J749+J754+J759+J763+J764</f>
        <v>0</v>
      </c>
      <c r="K748" s="109">
        <f>K749+K754+K759+K763+K764</f>
        <v>0</v>
      </c>
      <c r="L748" s="110">
        <f>L749+L754+L759+L763+L764</f>
        <v>0</v>
      </c>
      <c r="M748" s="98"/>
      <c r="N748" s="55" t="s">
        <v>109</v>
      </c>
      <c r="O748" s="411" t="s">
        <v>110</v>
      </c>
      <c r="P748" s="420"/>
      <c r="Q748" s="88" t="s">
        <v>52</v>
      </c>
      <c r="R748" s="57">
        <f>R749+R754+R759+R763+R764</f>
        <v>0</v>
      </c>
      <c r="S748" s="57">
        <f>S749+S754+S759+S763+S764</f>
        <v>0</v>
      </c>
      <c r="T748" s="109">
        <f>U748+V748+W748+X748</f>
        <v>0</v>
      </c>
      <c r="U748" s="109">
        <f>U749+U754+U759+U763+U764</f>
        <v>0</v>
      </c>
      <c r="V748" s="109">
        <f>V749+V754+V759+V763+V764</f>
        <v>0</v>
      </c>
      <c r="W748" s="109">
        <f>W749+W754+W759+W763+W764</f>
        <v>0</v>
      </c>
      <c r="X748" s="110">
        <f>X749+X754+X759+X763+X764</f>
        <v>0</v>
      </c>
      <c r="Y748" s="111"/>
      <c r="Z748" s="77">
        <v>4</v>
      </c>
      <c r="AA748" s="112" t="s">
        <v>111</v>
      </c>
      <c r="AB748" s="113"/>
      <c r="AC748" s="114" t="s">
        <v>112</v>
      </c>
      <c r="AD748" s="115"/>
      <c r="AE748" s="116"/>
      <c r="AF748"/>
      <c r="AG748"/>
    </row>
    <row r="749" spans="2:33" ht="55.5" customHeight="1" x14ac:dyDescent="0.3">
      <c r="B749" s="55" t="s">
        <v>113</v>
      </c>
      <c r="C749" s="411" t="s">
        <v>114</v>
      </c>
      <c r="D749" s="420"/>
      <c r="E749" s="56" t="s">
        <v>52</v>
      </c>
      <c r="F749" s="58">
        <f t="shared" ref="F749:L749" si="281">F750+F751+F752</f>
        <v>0</v>
      </c>
      <c r="G749" s="58">
        <f t="shared" si="281"/>
        <v>0</v>
      </c>
      <c r="H749" s="58">
        <f t="shared" si="281"/>
        <v>0</v>
      </c>
      <c r="I749" s="58">
        <f t="shared" si="281"/>
        <v>0</v>
      </c>
      <c r="J749" s="58">
        <f t="shared" si="281"/>
        <v>0</v>
      </c>
      <c r="K749" s="58">
        <f t="shared" si="281"/>
        <v>0</v>
      </c>
      <c r="L749" s="58">
        <f t="shared" si="281"/>
        <v>0</v>
      </c>
      <c r="M749" s="118"/>
      <c r="N749" s="55" t="s">
        <v>113</v>
      </c>
      <c r="O749" s="411" t="s">
        <v>114</v>
      </c>
      <c r="P749" s="420"/>
      <c r="Q749" s="56" t="s">
        <v>52</v>
      </c>
      <c r="R749" s="58">
        <f t="shared" ref="R749:X749" si="282">R750+R751+R752</f>
        <v>0</v>
      </c>
      <c r="S749" s="58">
        <f t="shared" si="282"/>
        <v>0</v>
      </c>
      <c r="T749" s="58">
        <f t="shared" si="282"/>
        <v>0</v>
      </c>
      <c r="U749" s="58">
        <f t="shared" si="282"/>
        <v>0</v>
      </c>
      <c r="V749" s="58">
        <f t="shared" si="282"/>
        <v>0</v>
      </c>
      <c r="W749" s="58">
        <f t="shared" si="282"/>
        <v>0</v>
      </c>
      <c r="X749" s="58">
        <f t="shared" si="282"/>
        <v>0</v>
      </c>
      <c r="Y749" s="119"/>
      <c r="Z749" s="120"/>
      <c r="AA749" s="121" t="s">
        <v>115</v>
      </c>
      <c r="AB749" s="122"/>
      <c r="AC749" s="123" t="s">
        <v>112</v>
      </c>
      <c r="AD749" s="124">
        <f>ROUND(AD748/118*18,2)</f>
        <v>0</v>
      </c>
      <c r="AE749" s="125"/>
      <c r="AF749"/>
      <c r="AG749"/>
    </row>
    <row r="750" spans="2:33" ht="49.5" customHeight="1" x14ac:dyDescent="0.3">
      <c r="B750" s="126" t="s">
        <v>116</v>
      </c>
      <c r="C750" s="409" t="s">
        <v>240</v>
      </c>
      <c r="D750" s="410"/>
      <c r="E750" s="103" t="s">
        <v>52</v>
      </c>
      <c r="F750" s="65"/>
      <c r="G750" s="104"/>
      <c r="H750" s="63">
        <f>I750+J750+K750+L750</f>
        <v>0</v>
      </c>
      <c r="I750" s="104"/>
      <c r="J750" s="104"/>
      <c r="K750" s="127"/>
      <c r="L750" s="128"/>
      <c r="M750" s="129"/>
      <c r="N750" s="126" t="s">
        <v>116</v>
      </c>
      <c r="O750" s="409" t="s">
        <v>240</v>
      </c>
      <c r="P750" s="410"/>
      <c r="Q750" s="103" t="s">
        <v>52</v>
      </c>
      <c r="R750" s="65"/>
      <c r="S750" s="104"/>
      <c r="T750" s="63">
        <f>U750+V750+W750+X750</f>
        <v>0</v>
      </c>
      <c r="U750" s="104"/>
      <c r="V750" s="104"/>
      <c r="W750" s="127"/>
      <c r="X750" s="128"/>
      <c r="Y750" s="119"/>
      <c r="Z750" s="84">
        <v>5</v>
      </c>
      <c r="AA750" s="130" t="s">
        <v>117</v>
      </c>
      <c r="AB750" s="131"/>
      <c r="AC750" s="123" t="s">
        <v>112</v>
      </c>
      <c r="AD750" s="124">
        <f>AF745-AD748</f>
        <v>0</v>
      </c>
      <c r="AE750" s="125"/>
      <c r="AF750"/>
      <c r="AG750" s="73"/>
    </row>
    <row r="751" spans="2:33" ht="38.25" customHeight="1" thickBot="1" x14ac:dyDescent="0.35">
      <c r="B751" s="126" t="s">
        <v>118</v>
      </c>
      <c r="C751" s="409" t="s">
        <v>119</v>
      </c>
      <c r="D751" s="410"/>
      <c r="E751" s="103" t="s">
        <v>52</v>
      </c>
      <c r="F751" s="65">
        <f>H751-G751</f>
        <v>0</v>
      </c>
      <c r="G751" s="104"/>
      <c r="H751" s="63">
        <f>I751+J751+K751+L751</f>
        <v>0</v>
      </c>
      <c r="I751" s="104"/>
      <c r="J751" s="104"/>
      <c r="K751" s="105"/>
      <c r="L751" s="106"/>
      <c r="M751" s="132"/>
      <c r="N751" s="126" t="s">
        <v>118</v>
      </c>
      <c r="O751" s="409" t="s">
        <v>119</v>
      </c>
      <c r="P751" s="410"/>
      <c r="Q751" s="103" t="s">
        <v>52</v>
      </c>
      <c r="R751" s="65">
        <f>T751-S751</f>
        <v>0</v>
      </c>
      <c r="S751" s="104"/>
      <c r="T751" s="63">
        <f>U751+V751+W751+X751</f>
        <v>0</v>
      </c>
      <c r="U751" s="104"/>
      <c r="V751" s="104"/>
      <c r="W751" s="105"/>
      <c r="X751" s="106"/>
      <c r="Y751" s="133"/>
      <c r="Z751" s="134"/>
      <c r="AA751" s="135" t="s">
        <v>115</v>
      </c>
      <c r="AB751" s="136"/>
      <c r="AC751" s="137" t="s">
        <v>112</v>
      </c>
      <c r="AD751" s="138">
        <f>ROUND(AD750*18/118,2)</f>
        <v>0</v>
      </c>
      <c r="AE751" s="139"/>
      <c r="AF751"/>
      <c r="AG751"/>
    </row>
    <row r="752" spans="2:33" ht="38.25" customHeight="1" x14ac:dyDescent="0.3">
      <c r="B752" s="126" t="s">
        <v>118</v>
      </c>
      <c r="C752" s="409" t="s">
        <v>119</v>
      </c>
      <c r="D752" s="410"/>
      <c r="E752" s="103"/>
      <c r="F752" s="65"/>
      <c r="G752" s="104"/>
      <c r="H752" s="63"/>
      <c r="I752" s="104"/>
      <c r="J752" s="104"/>
      <c r="K752" s="105"/>
      <c r="L752" s="106"/>
      <c r="M752" s="132"/>
      <c r="N752" s="126" t="s">
        <v>118</v>
      </c>
      <c r="O752" s="409" t="s">
        <v>119</v>
      </c>
      <c r="P752" s="410"/>
      <c r="Q752" s="103"/>
      <c r="R752" s="65"/>
      <c r="S752" s="104"/>
      <c r="T752" s="63"/>
      <c r="U752" s="104"/>
      <c r="V752" s="104"/>
      <c r="W752" s="105"/>
      <c r="X752" s="106"/>
      <c r="Y752" s="133"/>
      <c r="Z752" s="140"/>
      <c r="AA752" s="141"/>
      <c r="AB752" s="142"/>
      <c r="AC752" s="143"/>
      <c r="AD752" s="144"/>
      <c r="AE752" s="145"/>
      <c r="AF752"/>
      <c r="AG752"/>
    </row>
    <row r="753" spans="2:34" ht="42.75" customHeight="1" x14ac:dyDescent="0.2">
      <c r="B753" s="126" t="s">
        <v>120</v>
      </c>
      <c r="C753" s="409" t="s">
        <v>121</v>
      </c>
      <c r="D753" s="410"/>
      <c r="E753" s="103" t="s">
        <v>52</v>
      </c>
      <c r="F753" s="65">
        <f>H753-G753</f>
        <v>0</v>
      </c>
      <c r="G753" s="104"/>
      <c r="H753" s="63">
        <f>I753+J753+K753+L753</f>
        <v>0</v>
      </c>
      <c r="I753" s="104"/>
      <c r="J753" s="104"/>
      <c r="K753" s="105"/>
      <c r="L753" s="106"/>
      <c r="M753" s="132"/>
      <c r="N753" s="126" t="s">
        <v>120</v>
      </c>
      <c r="O753" s="409" t="s">
        <v>121</v>
      </c>
      <c r="P753" s="410"/>
      <c r="Q753" s="103" t="s">
        <v>52</v>
      </c>
      <c r="R753" s="65">
        <f>T753-S753</f>
        <v>0</v>
      </c>
      <c r="S753" s="104"/>
      <c r="T753" s="63">
        <f>U753+V753+W753+X753</f>
        <v>0</v>
      </c>
      <c r="U753" s="104"/>
      <c r="V753" s="104"/>
      <c r="W753" s="105"/>
      <c r="X753" s="106"/>
      <c r="Y753" s="133"/>
      <c r="Z753" s="146"/>
      <c r="AA753" s="147"/>
      <c r="AB753" s="148"/>
      <c r="AC753" s="149"/>
      <c r="AD753" s="150"/>
      <c r="AE753" s="151"/>
      <c r="AF753"/>
      <c r="AG753"/>
    </row>
    <row r="754" spans="2:34" ht="47.25" customHeight="1" x14ac:dyDescent="0.2">
      <c r="B754" s="55" t="s">
        <v>122</v>
      </c>
      <c r="C754" s="411" t="s">
        <v>123</v>
      </c>
      <c r="D754" s="420"/>
      <c r="E754" s="56" t="s">
        <v>52</v>
      </c>
      <c r="F754" s="58">
        <f t="shared" ref="F754:L754" si="283">F755+F756+F757</f>
        <v>0</v>
      </c>
      <c r="G754" s="58">
        <f t="shared" si="283"/>
        <v>0</v>
      </c>
      <c r="H754" s="58">
        <f t="shared" si="283"/>
        <v>0</v>
      </c>
      <c r="I754" s="58">
        <f t="shared" si="283"/>
        <v>0</v>
      </c>
      <c r="J754" s="58">
        <f t="shared" si="283"/>
        <v>0</v>
      </c>
      <c r="K754" s="58">
        <f t="shared" si="283"/>
        <v>0</v>
      </c>
      <c r="L754" s="58">
        <f t="shared" si="283"/>
        <v>0</v>
      </c>
      <c r="M754" s="132"/>
      <c r="N754" s="55" t="s">
        <v>122</v>
      </c>
      <c r="O754" s="411" t="s">
        <v>123</v>
      </c>
      <c r="P754" s="420"/>
      <c r="Q754" s="56" t="s">
        <v>52</v>
      </c>
      <c r="R754" s="58">
        <f t="shared" ref="R754:X754" si="284">R755+R756+R757</f>
        <v>0</v>
      </c>
      <c r="S754" s="58">
        <f t="shared" si="284"/>
        <v>0</v>
      </c>
      <c r="T754" s="58">
        <f t="shared" si="284"/>
        <v>0</v>
      </c>
      <c r="U754" s="58">
        <f t="shared" si="284"/>
        <v>0</v>
      </c>
      <c r="V754" s="58">
        <f t="shared" si="284"/>
        <v>0</v>
      </c>
      <c r="W754" s="58">
        <f t="shared" si="284"/>
        <v>0</v>
      </c>
      <c r="X754" s="58">
        <f t="shared" si="284"/>
        <v>0</v>
      </c>
      <c r="Y754" s="133"/>
      <c r="Z754" s="146"/>
      <c r="AA754" s="147"/>
      <c r="AB754" s="148"/>
      <c r="AC754" s="149"/>
      <c r="AD754" s="150"/>
      <c r="AE754" s="151"/>
      <c r="AF754"/>
      <c r="AG754"/>
    </row>
    <row r="755" spans="2:34" ht="42.75" customHeight="1" x14ac:dyDescent="0.3">
      <c r="B755" s="152" t="s">
        <v>124</v>
      </c>
      <c r="C755" s="409" t="s">
        <v>125</v>
      </c>
      <c r="D755" s="410"/>
      <c r="E755" s="103" t="s">
        <v>52</v>
      </c>
      <c r="F755" s="65">
        <f>H755-G755</f>
        <v>0</v>
      </c>
      <c r="G755" s="104"/>
      <c r="H755" s="63">
        <f>I755+J755+K755+L755</f>
        <v>0</v>
      </c>
      <c r="I755" s="153"/>
      <c r="J755" s="153"/>
      <c r="K755" s="153"/>
      <c r="L755" s="106"/>
      <c r="M755" s="154"/>
      <c r="N755" s="152" t="s">
        <v>124</v>
      </c>
      <c r="O755" s="409" t="s">
        <v>125</v>
      </c>
      <c r="P755" s="410"/>
      <c r="Q755" s="103" t="s">
        <v>52</v>
      </c>
      <c r="R755" s="65">
        <f>T755-S755</f>
        <v>0</v>
      </c>
      <c r="S755" s="104"/>
      <c r="T755" s="63">
        <f>U755+V755+W755+X755</f>
        <v>0</v>
      </c>
      <c r="U755" s="153"/>
      <c r="V755" s="153"/>
      <c r="W755" s="153"/>
      <c r="X755" s="106"/>
      <c r="Y755" s="133"/>
      <c r="Z755" s="155" t="s">
        <v>126</v>
      </c>
      <c r="AA755" s="156"/>
      <c r="AB755" s="157"/>
      <c r="AC755" s="157"/>
      <c r="AD755" s="158"/>
      <c r="AE755" s="448" t="s">
        <v>127</v>
      </c>
      <c r="AF755" s="448"/>
      <c r="AG755" s="156"/>
    </row>
    <row r="756" spans="2:34" ht="36" customHeight="1" x14ac:dyDescent="0.3">
      <c r="B756" s="152" t="s">
        <v>128</v>
      </c>
      <c r="C756" s="409" t="s">
        <v>125</v>
      </c>
      <c r="D756" s="410"/>
      <c r="E756" s="103" t="s">
        <v>52</v>
      </c>
      <c r="F756" s="65">
        <f>H756-G756</f>
        <v>0</v>
      </c>
      <c r="G756" s="104"/>
      <c r="H756" s="63">
        <f>I756+J756+K756+L756</f>
        <v>0</v>
      </c>
      <c r="I756" s="153"/>
      <c r="J756" s="153"/>
      <c r="K756" s="153"/>
      <c r="L756" s="106"/>
      <c r="M756" s="132"/>
      <c r="N756" s="152" t="s">
        <v>128</v>
      </c>
      <c r="O756" s="409" t="s">
        <v>125</v>
      </c>
      <c r="P756" s="410"/>
      <c r="Q756" s="103" t="s">
        <v>52</v>
      </c>
      <c r="R756" s="65">
        <f>T756-S756</f>
        <v>0</v>
      </c>
      <c r="S756" s="104"/>
      <c r="T756" s="63">
        <f>U756+V756+W756+X756</f>
        <v>0</v>
      </c>
      <c r="U756" s="153"/>
      <c r="V756" s="153"/>
      <c r="W756" s="153"/>
      <c r="X756" s="106"/>
      <c r="Y756" s="133"/>
      <c r="Z756" s="159" t="s">
        <v>129</v>
      </c>
      <c r="AA756" s="159"/>
      <c r="AB756" s="156"/>
      <c r="AC756" s="156"/>
      <c r="AD756" s="160"/>
      <c r="AE756" s="161" t="s">
        <v>130</v>
      </c>
      <c r="AF756" s="161"/>
      <c r="AG756" s="159"/>
      <c r="AH756" s="162"/>
    </row>
    <row r="757" spans="2:34" ht="36" customHeight="1" x14ac:dyDescent="0.3">
      <c r="B757" s="152" t="s">
        <v>131</v>
      </c>
      <c r="C757" s="409" t="s">
        <v>125</v>
      </c>
      <c r="D757" s="410"/>
      <c r="E757" s="103"/>
      <c r="F757" s="65"/>
      <c r="G757" s="104"/>
      <c r="H757" s="63"/>
      <c r="I757" s="153"/>
      <c r="J757" s="153"/>
      <c r="K757" s="153"/>
      <c r="L757" s="106"/>
      <c r="M757" s="132"/>
      <c r="N757" s="152" t="s">
        <v>131</v>
      </c>
      <c r="O757" s="409" t="s">
        <v>125</v>
      </c>
      <c r="P757" s="410"/>
      <c r="Q757" s="103"/>
      <c r="R757" s="65"/>
      <c r="S757" s="104"/>
      <c r="T757" s="63"/>
      <c r="U757" s="153"/>
      <c r="V757" s="153"/>
      <c r="W757" s="153"/>
      <c r="X757" s="106"/>
      <c r="Y757" s="133"/>
      <c r="Z757" s="159"/>
      <c r="AA757" s="159"/>
      <c r="AB757" s="156"/>
      <c r="AC757" s="156"/>
      <c r="AD757" s="160"/>
      <c r="AE757" s="161"/>
      <c r="AF757" s="161"/>
      <c r="AG757" s="159"/>
      <c r="AH757" s="162"/>
    </row>
    <row r="758" spans="2:34" ht="29.25" customHeight="1" x14ac:dyDescent="0.3">
      <c r="B758" s="152" t="s">
        <v>132</v>
      </c>
      <c r="C758" s="409" t="s">
        <v>121</v>
      </c>
      <c r="D758" s="410"/>
      <c r="E758" s="103" t="s">
        <v>52</v>
      </c>
      <c r="F758" s="65">
        <f>H758-G758</f>
        <v>0</v>
      </c>
      <c r="G758" s="104"/>
      <c r="H758" s="63">
        <f>I758+J758+K758+L758</f>
        <v>0</v>
      </c>
      <c r="I758" s="153"/>
      <c r="J758" s="153"/>
      <c r="K758" s="153"/>
      <c r="L758" s="106"/>
      <c r="M758" s="132"/>
      <c r="N758" s="152" t="s">
        <v>132</v>
      </c>
      <c r="O758" s="409" t="s">
        <v>121</v>
      </c>
      <c r="P758" s="410"/>
      <c r="Q758" s="103" t="s">
        <v>52</v>
      </c>
      <c r="R758" s="65">
        <f>T758-S758</f>
        <v>0</v>
      </c>
      <c r="S758" s="104"/>
      <c r="T758" s="63">
        <f>U758+V758+W758+X758</f>
        <v>0</v>
      </c>
      <c r="U758" s="153"/>
      <c r="V758" s="153"/>
      <c r="W758" s="153"/>
      <c r="X758" s="106"/>
      <c r="Y758" s="163"/>
      <c r="Z758" s="159" t="s">
        <v>133</v>
      </c>
      <c r="AA758" s="159"/>
      <c r="AB758" s="156"/>
      <c r="AC758" s="156"/>
      <c r="AD758" s="160"/>
      <c r="AE758" s="161" t="s">
        <v>134</v>
      </c>
      <c r="AF758" s="161"/>
      <c r="AG758" s="161"/>
      <c r="AH758" s="162"/>
    </row>
    <row r="759" spans="2:34" ht="28.5" customHeight="1" x14ac:dyDescent="0.3">
      <c r="B759" s="164" t="s">
        <v>135</v>
      </c>
      <c r="C759" s="414" t="s">
        <v>136</v>
      </c>
      <c r="D759" s="415"/>
      <c r="E759" s="165" t="s">
        <v>52</v>
      </c>
      <c r="F759" s="166">
        <f t="shared" ref="F759:L759" si="285">F760+F761</f>
        <v>0</v>
      </c>
      <c r="G759" s="166">
        <f t="shared" si="285"/>
        <v>0</v>
      </c>
      <c r="H759" s="167">
        <f t="shared" si="285"/>
        <v>0</v>
      </c>
      <c r="I759" s="167">
        <f t="shared" si="285"/>
        <v>0</v>
      </c>
      <c r="J759" s="167">
        <f t="shared" si="285"/>
        <v>0</v>
      </c>
      <c r="K759" s="167">
        <f t="shared" si="285"/>
        <v>0</v>
      </c>
      <c r="L759" s="168">
        <f t="shared" si="285"/>
        <v>0</v>
      </c>
      <c r="M759" s="132"/>
      <c r="N759" s="164" t="s">
        <v>135</v>
      </c>
      <c r="O759" s="414" t="s">
        <v>136</v>
      </c>
      <c r="P759" s="415"/>
      <c r="Q759" s="165" t="s">
        <v>52</v>
      </c>
      <c r="R759" s="166">
        <f t="shared" ref="R759:X759" si="286">R760+R761</f>
        <v>0</v>
      </c>
      <c r="S759" s="166">
        <f t="shared" si="286"/>
        <v>0</v>
      </c>
      <c r="T759" s="167">
        <f t="shared" si="286"/>
        <v>0</v>
      </c>
      <c r="U759" s="167">
        <f t="shared" si="286"/>
        <v>0</v>
      </c>
      <c r="V759" s="167">
        <f t="shared" si="286"/>
        <v>0</v>
      </c>
      <c r="W759" s="167">
        <f t="shared" si="286"/>
        <v>0</v>
      </c>
      <c r="X759" s="168">
        <f t="shared" si="286"/>
        <v>0</v>
      </c>
      <c r="Y759" s="169"/>
      <c r="Z759" s="159" t="s">
        <v>137</v>
      </c>
      <c r="AA759" s="159"/>
      <c r="AB759" s="156"/>
      <c r="AC759" s="156"/>
      <c r="AD759" s="170" t="s">
        <v>138</v>
      </c>
      <c r="AE759" s="171"/>
      <c r="AF759" s="161"/>
      <c r="AG759" s="161"/>
      <c r="AH759" s="162"/>
    </row>
    <row r="760" spans="2:34" ht="39.75" customHeight="1" x14ac:dyDescent="0.3">
      <c r="B760" s="152" t="s">
        <v>139</v>
      </c>
      <c r="C760" s="409" t="s">
        <v>140</v>
      </c>
      <c r="D760" s="413"/>
      <c r="E760" s="103" t="s">
        <v>52</v>
      </c>
      <c r="F760" s="65">
        <f t="shared" ref="F760:F765" si="287">H760-G760</f>
        <v>0</v>
      </c>
      <c r="G760" s="104"/>
      <c r="H760" s="63">
        <f t="shared" ref="H760:H765" si="288">I760+J760+K760+L760</f>
        <v>0</v>
      </c>
      <c r="I760" s="153"/>
      <c r="J760" s="153"/>
      <c r="K760" s="153"/>
      <c r="L760" s="106"/>
      <c r="M760" s="132"/>
      <c r="N760" s="152" t="s">
        <v>139</v>
      </c>
      <c r="O760" s="409" t="s">
        <v>140</v>
      </c>
      <c r="P760" s="413"/>
      <c r="Q760" s="103" t="s">
        <v>52</v>
      </c>
      <c r="R760" s="65">
        <f t="shared" ref="R760:R765" si="289">T760-S760</f>
        <v>0</v>
      </c>
      <c r="S760" s="104"/>
      <c r="T760" s="63">
        <f t="shared" ref="T760:T765" si="290">U760+V760+W760+X760</f>
        <v>0</v>
      </c>
      <c r="U760" s="153"/>
      <c r="V760" s="153"/>
      <c r="W760" s="153"/>
      <c r="X760" s="106"/>
      <c r="Y760" s="169"/>
      <c r="Z760" s="159"/>
      <c r="AA760" s="159"/>
      <c r="AB760" s="156"/>
      <c r="AC760" s="156"/>
      <c r="AE760" s="172" t="s">
        <v>141</v>
      </c>
      <c r="AF760" s="171"/>
      <c r="AG760" s="171"/>
      <c r="AH760" s="162"/>
    </row>
    <row r="761" spans="2:34" ht="37.5" customHeight="1" x14ac:dyDescent="0.3">
      <c r="B761" s="152" t="s">
        <v>142</v>
      </c>
      <c r="C761" s="409" t="s">
        <v>140</v>
      </c>
      <c r="D761" s="413"/>
      <c r="E761" s="103" t="s">
        <v>52</v>
      </c>
      <c r="F761" s="65">
        <f t="shared" si="287"/>
        <v>0</v>
      </c>
      <c r="G761" s="104"/>
      <c r="H761" s="63">
        <f t="shared" si="288"/>
        <v>0</v>
      </c>
      <c r="I761" s="153"/>
      <c r="J761" s="153"/>
      <c r="K761" s="153"/>
      <c r="L761" s="106"/>
      <c r="M761" s="132"/>
      <c r="N761" s="152" t="s">
        <v>142</v>
      </c>
      <c r="O761" s="409" t="s">
        <v>140</v>
      </c>
      <c r="P761" s="413"/>
      <c r="Q761" s="103" t="s">
        <v>52</v>
      </c>
      <c r="R761" s="65">
        <f t="shared" si="289"/>
        <v>0</v>
      </c>
      <c r="S761" s="104"/>
      <c r="T761" s="63">
        <f t="shared" si="290"/>
        <v>0</v>
      </c>
      <c r="U761" s="153"/>
      <c r="V761" s="153"/>
      <c r="W761" s="153"/>
      <c r="X761" s="106"/>
      <c r="Y761" s="169"/>
      <c r="Z761" s="159" t="s">
        <v>143</v>
      </c>
      <c r="AA761" s="173"/>
      <c r="AB761" s="174"/>
      <c r="AC761" s="174"/>
      <c r="AD761" s="174"/>
      <c r="AE761" s="161" t="s">
        <v>144</v>
      </c>
      <c r="AF761" s="173"/>
      <c r="AG761" s="173"/>
      <c r="AH761" s="162"/>
    </row>
    <row r="762" spans="2:34" ht="15.75" customHeight="1" x14ac:dyDescent="0.3">
      <c r="B762" s="152" t="s">
        <v>145</v>
      </c>
      <c r="C762" s="409" t="s">
        <v>121</v>
      </c>
      <c r="D762" s="410"/>
      <c r="E762" s="103" t="s">
        <v>52</v>
      </c>
      <c r="F762" s="65">
        <f t="shared" si="287"/>
        <v>0</v>
      </c>
      <c r="G762" s="104"/>
      <c r="H762" s="63">
        <f t="shared" si="288"/>
        <v>0</v>
      </c>
      <c r="I762" s="153"/>
      <c r="J762" s="153"/>
      <c r="K762" s="153"/>
      <c r="L762" s="106"/>
      <c r="M762" s="175"/>
      <c r="N762" s="152" t="s">
        <v>145</v>
      </c>
      <c r="O762" s="409" t="s">
        <v>121</v>
      </c>
      <c r="P762" s="410"/>
      <c r="Q762" s="103" t="s">
        <v>52</v>
      </c>
      <c r="R762" s="65">
        <f t="shared" si="289"/>
        <v>0</v>
      </c>
      <c r="S762" s="104"/>
      <c r="T762" s="63">
        <f t="shared" si="290"/>
        <v>0</v>
      </c>
      <c r="U762" s="153"/>
      <c r="V762" s="153"/>
      <c r="W762" s="153"/>
      <c r="X762" s="106"/>
      <c r="Y762" s="111"/>
      <c r="Z762" s="176" t="s">
        <v>144</v>
      </c>
      <c r="AA762" s="177"/>
      <c r="AB762" s="178"/>
      <c r="AC762" s="179"/>
      <c r="AD762" s="180"/>
      <c r="AE762" s="181"/>
      <c r="AF762" s="182"/>
      <c r="AG762" s="182"/>
    </row>
    <row r="763" spans="2:34" ht="18.75" customHeight="1" x14ac:dyDescent="0.25">
      <c r="B763" s="55" t="s">
        <v>146</v>
      </c>
      <c r="C763" s="411" t="s">
        <v>147</v>
      </c>
      <c r="D763" s="412"/>
      <c r="E763" s="56" t="s">
        <v>52</v>
      </c>
      <c r="F763" s="58">
        <f t="shared" si="287"/>
        <v>0</v>
      </c>
      <c r="G763" s="183"/>
      <c r="H763" s="58">
        <f t="shared" si="288"/>
        <v>0</v>
      </c>
      <c r="I763" s="109"/>
      <c r="J763" s="109"/>
      <c r="K763" s="109"/>
      <c r="L763" s="184"/>
      <c r="M763" s="175"/>
      <c r="N763" s="55" t="s">
        <v>146</v>
      </c>
      <c r="O763" s="411" t="s">
        <v>147</v>
      </c>
      <c r="P763" s="412"/>
      <c r="Q763" s="56" t="s">
        <v>52</v>
      </c>
      <c r="R763" s="58">
        <f t="shared" si="289"/>
        <v>0</v>
      </c>
      <c r="S763" s="183"/>
      <c r="T763" s="58">
        <f t="shared" si="290"/>
        <v>0</v>
      </c>
      <c r="U763" s="109"/>
      <c r="V763" s="109"/>
      <c r="W763" s="109"/>
      <c r="X763" s="184"/>
      <c r="Y763" s="185"/>
      <c r="Z763" s="177"/>
      <c r="AA763" s="177"/>
      <c r="AB763" s="186"/>
      <c r="AC763" s="187"/>
      <c r="AD763" s="111"/>
      <c r="AE763" s="119"/>
    </row>
    <row r="764" spans="2:34" ht="15.75" customHeight="1" x14ac:dyDescent="0.2">
      <c r="B764" s="55" t="s">
        <v>148</v>
      </c>
      <c r="C764" s="411" t="s">
        <v>149</v>
      </c>
      <c r="D764" s="412"/>
      <c r="E764" s="56" t="s">
        <v>52</v>
      </c>
      <c r="F764" s="58">
        <f t="shared" si="287"/>
        <v>0</v>
      </c>
      <c r="G764" s="183"/>
      <c r="H764" s="58">
        <f t="shared" si="288"/>
        <v>0</v>
      </c>
      <c r="I764" s="109"/>
      <c r="J764" s="109"/>
      <c r="K764" s="109"/>
      <c r="L764" s="184"/>
      <c r="M764" s="132"/>
      <c r="N764" s="55" t="s">
        <v>148</v>
      </c>
      <c r="O764" s="411" t="s">
        <v>149</v>
      </c>
      <c r="P764" s="412"/>
      <c r="Q764" s="56" t="s">
        <v>52</v>
      </c>
      <c r="R764" s="58">
        <f t="shared" si="289"/>
        <v>0</v>
      </c>
      <c r="S764" s="183"/>
      <c r="T764" s="58">
        <f t="shared" si="290"/>
        <v>0</v>
      </c>
      <c r="U764" s="109"/>
      <c r="V764" s="109"/>
      <c r="W764" s="109"/>
      <c r="X764" s="184"/>
      <c r="Y764" s="188"/>
      <c r="Z764" s="169"/>
      <c r="AA764" s="111"/>
      <c r="AB764" s="111"/>
      <c r="AC764" s="111"/>
      <c r="AD764" s="111"/>
      <c r="AE764" s="119"/>
    </row>
    <row r="765" spans="2:34" ht="30.75" customHeight="1" x14ac:dyDescent="0.2">
      <c r="B765" s="55" t="s">
        <v>150</v>
      </c>
      <c r="C765" s="411" t="s">
        <v>151</v>
      </c>
      <c r="D765" s="412"/>
      <c r="E765" s="88" t="s">
        <v>52</v>
      </c>
      <c r="F765" s="58">
        <f t="shared" si="287"/>
        <v>0</v>
      </c>
      <c r="G765" s="183"/>
      <c r="H765" s="58">
        <f t="shared" si="288"/>
        <v>0</v>
      </c>
      <c r="I765" s="109"/>
      <c r="J765" s="109"/>
      <c r="K765" s="109"/>
      <c r="L765" s="184"/>
      <c r="M765" s="189"/>
      <c r="N765" s="55" t="s">
        <v>150</v>
      </c>
      <c r="O765" s="411" t="s">
        <v>151</v>
      </c>
      <c r="P765" s="412"/>
      <c r="Q765" s="88" t="s">
        <v>52</v>
      </c>
      <c r="R765" s="58">
        <f t="shared" si="289"/>
        <v>0</v>
      </c>
      <c r="S765" s="183"/>
      <c r="T765" s="58">
        <f t="shared" si="290"/>
        <v>0</v>
      </c>
      <c r="U765" s="109"/>
      <c r="V765" s="109"/>
      <c r="W765" s="109"/>
      <c r="X765" s="184"/>
      <c r="Y765" s="188"/>
      <c r="Z765" s="111"/>
      <c r="AA765" s="185"/>
      <c r="AB765" s="185"/>
      <c r="AC765" s="185"/>
      <c r="AD765" s="185"/>
      <c r="AE765" s="119"/>
    </row>
    <row r="766" spans="2:34" ht="34.5" customHeight="1" x14ac:dyDescent="0.2">
      <c r="B766" s="55" t="s">
        <v>152</v>
      </c>
      <c r="C766" s="411" t="s">
        <v>153</v>
      </c>
      <c r="D766" s="420"/>
      <c r="E766" s="56" t="s">
        <v>52</v>
      </c>
      <c r="F766" s="89">
        <f t="shared" ref="F766:L766" si="291">F767+F768+F769+F770</f>
        <v>0</v>
      </c>
      <c r="G766" s="89">
        <f t="shared" si="291"/>
        <v>0</v>
      </c>
      <c r="H766" s="89">
        <f t="shared" si="291"/>
        <v>0</v>
      </c>
      <c r="I766" s="89">
        <f t="shared" si="291"/>
        <v>0</v>
      </c>
      <c r="J766" s="89">
        <f t="shared" si="291"/>
        <v>0</v>
      </c>
      <c r="K766" s="89">
        <f t="shared" si="291"/>
        <v>0</v>
      </c>
      <c r="L766" s="89">
        <f t="shared" si="291"/>
        <v>0</v>
      </c>
      <c r="M766" s="132"/>
      <c r="N766" s="55" t="s">
        <v>152</v>
      </c>
      <c r="O766" s="411" t="s">
        <v>153</v>
      </c>
      <c r="P766" s="420"/>
      <c r="Q766" s="56" t="s">
        <v>52</v>
      </c>
      <c r="R766" s="89">
        <f t="shared" ref="R766:X766" si="292">R767+R768+R769+R770</f>
        <v>0</v>
      </c>
      <c r="S766" s="89">
        <f t="shared" si="292"/>
        <v>0</v>
      </c>
      <c r="T766" s="89">
        <f t="shared" si="292"/>
        <v>0</v>
      </c>
      <c r="U766" s="89">
        <f t="shared" si="292"/>
        <v>0</v>
      </c>
      <c r="V766" s="89">
        <f t="shared" si="292"/>
        <v>0</v>
      </c>
      <c r="W766" s="89">
        <f t="shared" si="292"/>
        <v>0</v>
      </c>
      <c r="X766" s="89">
        <f t="shared" si="292"/>
        <v>0</v>
      </c>
      <c r="Y766" s="188"/>
      <c r="Z766" s="185"/>
      <c r="AA766" s="190"/>
      <c r="AB766" s="191"/>
      <c r="AC766" s="191"/>
      <c r="AD766" s="191"/>
      <c r="AE766" s="119"/>
    </row>
    <row r="767" spans="2:34" ht="36.75" customHeight="1" x14ac:dyDescent="0.2">
      <c r="B767" s="192" t="s">
        <v>154</v>
      </c>
      <c r="C767" s="409" t="s">
        <v>241</v>
      </c>
      <c r="D767" s="410"/>
      <c r="E767" s="103" t="s">
        <v>52</v>
      </c>
      <c r="F767" s="193"/>
      <c r="G767" s="104"/>
      <c r="H767" s="194">
        <f>I767+J767+K767+L767</f>
        <v>0</v>
      </c>
      <c r="I767" s="153"/>
      <c r="J767" s="195"/>
      <c r="K767" s="196">
        <f>F767</f>
        <v>0</v>
      </c>
      <c r="L767" s="106"/>
      <c r="M767" s="132"/>
      <c r="N767" s="192" t="s">
        <v>154</v>
      </c>
      <c r="O767" s="409" t="s">
        <v>241</v>
      </c>
      <c r="P767" s="410"/>
      <c r="Q767" s="103" t="s">
        <v>52</v>
      </c>
      <c r="R767" s="193"/>
      <c r="S767" s="104"/>
      <c r="T767" s="194">
        <f>U767+V767+W767+X767</f>
        <v>0</v>
      </c>
      <c r="U767" s="153"/>
      <c r="V767" s="195"/>
      <c r="W767" s="196">
        <f>R767</f>
        <v>0</v>
      </c>
      <c r="X767" s="106"/>
      <c r="Y767" s="188"/>
      <c r="Z767" s="197"/>
      <c r="AA767" s="198"/>
      <c r="AB767" s="191"/>
      <c r="AC767" s="191"/>
      <c r="AD767" s="191"/>
      <c r="AE767" s="119"/>
    </row>
    <row r="768" spans="2:34" ht="42" customHeight="1" x14ac:dyDescent="0.2">
      <c r="B768" s="192" t="s">
        <v>155</v>
      </c>
      <c r="C768" s="409" t="s">
        <v>156</v>
      </c>
      <c r="D768" s="410"/>
      <c r="E768" s="103" t="s">
        <v>52</v>
      </c>
      <c r="F768" s="65">
        <f>H768-G768</f>
        <v>0</v>
      </c>
      <c r="G768" s="104"/>
      <c r="H768" s="194">
        <f>I768+J768+K768+L768</f>
        <v>0</v>
      </c>
      <c r="I768" s="153"/>
      <c r="J768" s="195"/>
      <c r="K768" s="153"/>
      <c r="L768" s="106"/>
      <c r="M768" s="132"/>
      <c r="N768" s="192" t="s">
        <v>155</v>
      </c>
      <c r="O768" s="409" t="s">
        <v>156</v>
      </c>
      <c r="P768" s="410"/>
      <c r="Q768" s="103" t="s">
        <v>52</v>
      </c>
      <c r="R768" s="65">
        <f>T768-S768</f>
        <v>0</v>
      </c>
      <c r="S768" s="104"/>
      <c r="T768" s="194">
        <f>U768+V768+W768+X768</f>
        <v>0</v>
      </c>
      <c r="U768" s="153"/>
      <c r="V768" s="195"/>
      <c r="W768" s="153"/>
      <c r="X768" s="106"/>
      <c r="Y768" s="188"/>
      <c r="Z768" s="197"/>
      <c r="AA768" s="199"/>
      <c r="AB768" s="191"/>
      <c r="AC768" s="191"/>
      <c r="AD768" s="191"/>
      <c r="AE768" s="119"/>
    </row>
    <row r="769" spans="2:34" ht="42" customHeight="1" x14ac:dyDescent="0.2">
      <c r="B769" s="192" t="s">
        <v>157</v>
      </c>
      <c r="C769" s="409" t="s">
        <v>156</v>
      </c>
      <c r="D769" s="410"/>
      <c r="E769" s="103"/>
      <c r="F769" s="65"/>
      <c r="G769" s="104"/>
      <c r="H769" s="194"/>
      <c r="I769" s="153"/>
      <c r="J769" s="195"/>
      <c r="K769" s="153"/>
      <c r="L769" s="106"/>
      <c r="M769" s="132"/>
      <c r="N769" s="192" t="s">
        <v>157</v>
      </c>
      <c r="O769" s="409" t="s">
        <v>156</v>
      </c>
      <c r="P769" s="410"/>
      <c r="Q769" s="103"/>
      <c r="R769" s="65"/>
      <c r="S769" s="104"/>
      <c r="T769" s="194"/>
      <c r="U769" s="153"/>
      <c r="V769" s="195"/>
      <c r="W769" s="153"/>
      <c r="X769" s="106"/>
      <c r="Y769" s="188"/>
      <c r="Z769" s="197"/>
      <c r="AA769" s="199"/>
      <c r="AB769" s="191"/>
      <c r="AC769" s="191"/>
      <c r="AD769" s="191"/>
      <c r="AE769" s="119"/>
    </row>
    <row r="770" spans="2:34" ht="16.5" customHeight="1" x14ac:dyDescent="0.2">
      <c r="B770" s="192" t="s">
        <v>158</v>
      </c>
      <c r="C770" s="409" t="s">
        <v>156</v>
      </c>
      <c r="D770" s="410"/>
      <c r="E770" s="103" t="s">
        <v>52</v>
      </c>
      <c r="F770" s="65">
        <f>H770-G770</f>
        <v>0</v>
      </c>
      <c r="G770" s="104"/>
      <c r="H770" s="194">
        <f>I770+J770+K770+L770</f>
        <v>0</v>
      </c>
      <c r="I770" s="153"/>
      <c r="J770" s="195"/>
      <c r="K770" s="153"/>
      <c r="L770" s="106"/>
      <c r="M770" s="132"/>
      <c r="N770" s="192" t="s">
        <v>158</v>
      </c>
      <c r="O770" s="409" t="s">
        <v>156</v>
      </c>
      <c r="P770" s="410"/>
      <c r="Q770" s="103" t="s">
        <v>52</v>
      </c>
      <c r="R770" s="65">
        <f>T770-S770</f>
        <v>0</v>
      </c>
      <c r="S770" s="104"/>
      <c r="T770" s="194">
        <f>U770+V770+W770+X770</f>
        <v>0</v>
      </c>
      <c r="U770" s="153"/>
      <c r="V770" s="195"/>
      <c r="W770" s="153"/>
      <c r="X770" s="106"/>
      <c r="Y770" s="188"/>
      <c r="Z770" s="200"/>
      <c r="AA770" s="199"/>
      <c r="AB770" s="191"/>
      <c r="AC770" s="191"/>
      <c r="AD770" s="191"/>
      <c r="AE770" s="119"/>
    </row>
    <row r="771" spans="2:34" ht="35.25" customHeight="1" x14ac:dyDescent="0.2">
      <c r="B771" s="55" t="s">
        <v>159</v>
      </c>
      <c r="C771" s="411" t="s">
        <v>160</v>
      </c>
      <c r="D771" s="412"/>
      <c r="E771" s="56" t="s">
        <v>52</v>
      </c>
      <c r="F771" s="58">
        <f>H771-G771</f>
        <v>0</v>
      </c>
      <c r="G771" s="183"/>
      <c r="H771" s="58">
        <f>I771+J771+K771+L771</f>
        <v>0</v>
      </c>
      <c r="I771" s="109"/>
      <c r="J771" s="201"/>
      <c r="K771" s="109"/>
      <c r="L771" s="202"/>
      <c r="M771" s="132"/>
      <c r="N771" s="55" t="s">
        <v>159</v>
      </c>
      <c r="O771" s="411" t="s">
        <v>160</v>
      </c>
      <c r="P771" s="412"/>
      <c r="Q771" s="56" t="s">
        <v>52</v>
      </c>
      <c r="R771" s="58">
        <f>T771-S771</f>
        <v>0</v>
      </c>
      <c r="S771" s="183"/>
      <c r="T771" s="58">
        <f>U771+V771+W771+X771</f>
        <v>0</v>
      </c>
      <c r="U771" s="109"/>
      <c r="V771" s="201"/>
      <c r="W771" s="109"/>
      <c r="X771" s="202"/>
      <c r="Y771" s="188"/>
      <c r="Z771" s="200"/>
      <c r="AA771" s="199"/>
      <c r="AB771" s="191"/>
      <c r="AC771" s="191"/>
      <c r="AD771" s="191"/>
      <c r="AE771" s="119"/>
    </row>
    <row r="772" spans="2:34" s="209" customFormat="1" ht="35.25" customHeight="1" x14ac:dyDescent="0.3">
      <c r="B772" s="203" t="s">
        <v>161</v>
      </c>
      <c r="C772" s="416" t="s">
        <v>162</v>
      </c>
      <c r="D772" s="417"/>
      <c r="E772" s="56" t="s">
        <v>52</v>
      </c>
      <c r="F772" s="58">
        <f>H772-G772</f>
        <v>0</v>
      </c>
      <c r="G772" s="204"/>
      <c r="H772" s="58">
        <f>I772+J772+K772+L772</f>
        <v>0</v>
      </c>
      <c r="I772" s="204"/>
      <c r="J772" s="205"/>
      <c r="K772" s="206"/>
      <c r="L772" s="207"/>
      <c r="M772" s="132"/>
      <c r="N772" s="203" t="s">
        <v>161</v>
      </c>
      <c r="O772" s="416" t="s">
        <v>162</v>
      </c>
      <c r="P772" s="417"/>
      <c r="Q772" s="56" t="s">
        <v>52</v>
      </c>
      <c r="R772" s="58">
        <f>T772-S772</f>
        <v>0</v>
      </c>
      <c r="S772" s="204"/>
      <c r="T772" s="58">
        <f>U772+V772+W772+X772</f>
        <v>0</v>
      </c>
      <c r="U772" s="204"/>
      <c r="V772" s="205"/>
      <c r="W772" s="206"/>
      <c r="X772" s="207"/>
      <c r="Y772" s="208"/>
      <c r="Z772" s="200"/>
      <c r="AA772" s="191"/>
      <c r="AB772" s="191"/>
      <c r="AC772" s="191"/>
      <c r="AD772" s="191"/>
      <c r="AE772" s="111"/>
      <c r="AF772" s="36"/>
      <c r="AG772" s="36"/>
      <c r="AH772" s="36"/>
    </row>
    <row r="773" spans="2:34" s="209" customFormat="1" ht="35.25" customHeight="1" x14ac:dyDescent="0.2">
      <c r="B773" s="210" t="s">
        <v>163</v>
      </c>
      <c r="C773" s="418" t="s">
        <v>164</v>
      </c>
      <c r="D773" s="211" t="s">
        <v>165</v>
      </c>
      <c r="E773" s="212" t="s">
        <v>52</v>
      </c>
      <c r="F773" s="213">
        <f>H773-G773</f>
        <v>0</v>
      </c>
      <c r="G773" s="213"/>
      <c r="H773" s="214">
        <f>H729-H744</f>
        <v>0</v>
      </c>
      <c r="I773" s="213"/>
      <c r="J773" s="213"/>
      <c r="K773" s="214"/>
      <c r="L773" s="215"/>
      <c r="M773" s="132"/>
      <c r="N773" s="210" t="s">
        <v>163</v>
      </c>
      <c r="O773" s="418" t="s">
        <v>164</v>
      </c>
      <c r="P773" s="211" t="s">
        <v>165</v>
      </c>
      <c r="Q773" s="212" t="s">
        <v>52</v>
      </c>
      <c r="R773" s="213">
        <f>T773-S773</f>
        <v>0</v>
      </c>
      <c r="S773" s="213"/>
      <c r="T773" s="214">
        <f>T729-T744</f>
        <v>0</v>
      </c>
      <c r="U773" s="213"/>
      <c r="V773" s="213"/>
      <c r="W773" s="214"/>
      <c r="X773" s="215"/>
      <c r="Y773" s="208"/>
      <c r="Z773" s="197"/>
      <c r="AA773" s="191"/>
      <c r="AB773" s="191"/>
      <c r="AC773" s="191"/>
      <c r="AD773" s="191"/>
      <c r="AE773" s="111"/>
      <c r="AF773" s="36"/>
      <c r="AG773" s="36"/>
      <c r="AH773" s="36"/>
    </row>
    <row r="774" spans="2:34" s="209" customFormat="1" ht="35.25" customHeight="1" x14ac:dyDescent="0.2">
      <c r="B774" s="210" t="s">
        <v>166</v>
      </c>
      <c r="C774" s="419"/>
      <c r="D774" s="211" t="s">
        <v>167</v>
      </c>
      <c r="E774" s="212" t="s">
        <v>168</v>
      </c>
      <c r="F774" s="213" t="e">
        <f>H774-G774</f>
        <v>#DIV/0!</v>
      </c>
      <c r="G774" s="216"/>
      <c r="H774" s="216" t="e">
        <f>H773/H729*100</f>
        <v>#DIV/0!</v>
      </c>
      <c r="I774" s="216"/>
      <c r="J774" s="216"/>
      <c r="K774" s="216"/>
      <c r="L774" s="217"/>
      <c r="M774" s="132"/>
      <c r="N774" s="210" t="s">
        <v>166</v>
      </c>
      <c r="O774" s="419"/>
      <c r="P774" s="211" t="s">
        <v>167</v>
      </c>
      <c r="Q774" s="212" t="s">
        <v>168</v>
      </c>
      <c r="R774" s="213" t="e">
        <f>T774-S774</f>
        <v>#DIV/0!</v>
      </c>
      <c r="S774" s="216"/>
      <c r="T774" s="216" t="e">
        <f>T773/T729*100</f>
        <v>#DIV/0!</v>
      </c>
      <c r="U774" s="216"/>
      <c r="V774" s="216"/>
      <c r="W774" s="216"/>
      <c r="X774" s="217"/>
      <c r="Y774" s="208"/>
      <c r="Z774" s="218"/>
      <c r="AA774" s="219"/>
      <c r="AB774" s="219"/>
      <c r="AC774" s="219"/>
      <c r="AD774" s="219"/>
      <c r="AE774" s="220"/>
      <c r="AF774" s="221"/>
      <c r="AG774" s="221"/>
      <c r="AH774" s="221"/>
    </row>
    <row r="775" spans="2:34" s="209" customFormat="1" ht="35.25" customHeight="1" thickBot="1" x14ac:dyDescent="0.25">
      <c r="B775" s="222" t="s">
        <v>169</v>
      </c>
      <c r="C775" s="426" t="s">
        <v>170</v>
      </c>
      <c r="D775" s="427"/>
      <c r="E775" s="223" t="s">
        <v>52</v>
      </c>
      <c r="F775" s="224">
        <f>F744</f>
        <v>0</v>
      </c>
      <c r="G775" s="225"/>
      <c r="H775" s="226">
        <f>F775</f>
        <v>0</v>
      </c>
      <c r="I775" s="225"/>
      <c r="J775" s="225"/>
      <c r="K775" s="224">
        <f>K744</f>
        <v>0</v>
      </c>
      <c r="L775" s="227">
        <f>L744</f>
        <v>0</v>
      </c>
      <c r="M775" s="132"/>
      <c r="N775" s="222" t="s">
        <v>169</v>
      </c>
      <c r="O775" s="426" t="s">
        <v>170</v>
      </c>
      <c r="P775" s="427"/>
      <c r="Q775" s="223" t="s">
        <v>52</v>
      </c>
      <c r="R775" s="224">
        <f>R744</f>
        <v>0</v>
      </c>
      <c r="S775" s="225"/>
      <c r="T775" s="226">
        <f>R775</f>
        <v>0</v>
      </c>
      <c r="U775" s="225"/>
      <c r="V775" s="225"/>
      <c r="W775" s="224">
        <f>W744</f>
        <v>0</v>
      </c>
      <c r="X775" s="227">
        <f>X744</f>
        <v>0</v>
      </c>
      <c r="Y775" s="208"/>
      <c r="Z775" s="218"/>
      <c r="AA775" s="219"/>
      <c r="AB775" s="219"/>
      <c r="AC775" s="219"/>
      <c r="AD775" s="219"/>
      <c r="AE775" s="220"/>
      <c r="AF775" s="221"/>
      <c r="AG775" s="221"/>
      <c r="AH775" s="221"/>
    </row>
    <row r="776" spans="2:34" ht="27" thickBot="1" x14ac:dyDescent="0.45">
      <c r="B776" s="423" t="s">
        <v>171</v>
      </c>
      <c r="C776" s="424"/>
      <c r="D776" s="424"/>
      <c r="E776" s="424"/>
      <c r="F776" s="424"/>
      <c r="G776" s="425"/>
      <c r="H776" s="228"/>
      <c r="I776" s="228"/>
      <c r="J776" s="228"/>
      <c r="K776" s="228"/>
      <c r="L776" s="229"/>
      <c r="N776" s="423" t="s">
        <v>171</v>
      </c>
      <c r="O776" s="424"/>
      <c r="P776" s="424"/>
      <c r="Q776" s="424"/>
      <c r="R776" s="424"/>
      <c r="S776" s="425"/>
      <c r="T776" s="228"/>
      <c r="U776" s="228"/>
      <c r="V776" s="228"/>
      <c r="W776" s="228"/>
      <c r="X776" s="229"/>
      <c r="Y776" s="188"/>
      <c r="Z776" s="218"/>
      <c r="AA776" s="219"/>
      <c r="AB776" s="219"/>
      <c r="AC776" s="219"/>
      <c r="AD776" s="219"/>
      <c r="AE776" s="220"/>
      <c r="AF776" s="209"/>
      <c r="AG776" s="209"/>
      <c r="AH776" s="209"/>
    </row>
    <row r="777" spans="2:34" ht="32.25" customHeight="1" thickBot="1" x14ac:dyDescent="0.3">
      <c r="B777" s="230" t="s">
        <v>172</v>
      </c>
      <c r="C777" s="430" t="s">
        <v>173</v>
      </c>
      <c r="D777" s="431"/>
      <c r="E777" s="231" t="s">
        <v>174</v>
      </c>
      <c r="F777" s="232" t="s">
        <v>175</v>
      </c>
      <c r="G777" s="233" t="s">
        <v>176</v>
      </c>
      <c r="H777" s="119"/>
      <c r="I777" s="119"/>
      <c r="J777" s="119"/>
      <c r="K777" s="119"/>
      <c r="L777" s="234"/>
      <c r="N777" s="230" t="s">
        <v>172</v>
      </c>
      <c r="O777" s="430" t="s">
        <v>173</v>
      </c>
      <c r="P777" s="431"/>
      <c r="Q777" s="231" t="s">
        <v>174</v>
      </c>
      <c r="R777" s="232" t="s">
        <v>175</v>
      </c>
      <c r="S777" s="233" t="s">
        <v>176</v>
      </c>
      <c r="T777" s="119"/>
      <c r="U777" s="119"/>
      <c r="V777" s="119"/>
      <c r="W777" s="119"/>
      <c r="X777" s="234"/>
      <c r="Y777" s="188"/>
      <c r="Z777" s="218"/>
      <c r="AA777" s="219"/>
      <c r="AB777" s="219"/>
      <c r="AC777" s="219"/>
      <c r="AD777" s="219"/>
      <c r="AE777" s="220"/>
      <c r="AF777" s="209"/>
      <c r="AG777" s="209"/>
      <c r="AH777" s="209"/>
    </row>
    <row r="778" spans="2:34" ht="36" customHeight="1" x14ac:dyDescent="0.25">
      <c r="B778" s="235">
        <v>1</v>
      </c>
      <c r="C778" s="432" t="s">
        <v>177</v>
      </c>
      <c r="D778" s="433"/>
      <c r="E778" s="236" t="s">
        <v>178</v>
      </c>
      <c r="F778" s="237"/>
      <c r="G778" s="238"/>
      <c r="L778" s="239"/>
      <c r="N778" s="235">
        <v>1</v>
      </c>
      <c r="O778" s="432" t="s">
        <v>177</v>
      </c>
      <c r="P778" s="433"/>
      <c r="Q778" s="236" t="s">
        <v>178</v>
      </c>
      <c r="R778" s="237"/>
      <c r="S778" s="238"/>
      <c r="X778" s="239"/>
      <c r="Y778" s="240"/>
      <c r="Z778" s="197"/>
      <c r="AA778" s="191"/>
      <c r="AB778" s="191"/>
      <c r="AC778" s="191"/>
      <c r="AD778" s="191"/>
      <c r="AE778" s="111"/>
    </row>
    <row r="779" spans="2:34" ht="33.75" customHeight="1" x14ac:dyDescent="0.25">
      <c r="B779" s="241">
        <v>2</v>
      </c>
      <c r="C779" s="391" t="s">
        <v>179</v>
      </c>
      <c r="D779" s="434"/>
      <c r="E779" s="242"/>
      <c r="F779" s="243"/>
      <c r="G779" s="244"/>
      <c r="L779" s="245"/>
      <c r="N779" s="241">
        <v>2</v>
      </c>
      <c r="O779" s="391" t="s">
        <v>179</v>
      </c>
      <c r="P779" s="434"/>
      <c r="Q779" s="242"/>
      <c r="R779" s="243"/>
      <c r="S779" s="244"/>
      <c r="X779" s="245"/>
      <c r="Y779" s="246"/>
      <c r="Z779" s="197"/>
      <c r="AA779" s="247"/>
      <c r="AB779" s="247"/>
      <c r="AC779" s="247"/>
      <c r="AD779" s="247"/>
      <c r="AE779" s="111"/>
    </row>
    <row r="780" spans="2:34" ht="34.5" customHeight="1" x14ac:dyDescent="0.25">
      <c r="B780" s="241">
        <v>3</v>
      </c>
      <c r="C780" s="421" t="s">
        <v>180</v>
      </c>
      <c r="D780" s="422"/>
      <c r="E780" s="248" t="s">
        <v>181</v>
      </c>
      <c r="F780" s="249"/>
      <c r="G780" s="250"/>
      <c r="L780" s="251"/>
      <c r="N780" s="241">
        <v>3</v>
      </c>
      <c r="O780" s="421" t="s">
        <v>180</v>
      </c>
      <c r="P780" s="422"/>
      <c r="Q780" s="248" t="s">
        <v>181</v>
      </c>
      <c r="R780" s="249"/>
      <c r="S780" s="250"/>
      <c r="X780" s="251"/>
      <c r="Y780" s="252"/>
      <c r="Z780" s="253"/>
      <c r="AA780" s="239"/>
      <c r="AB780" s="239"/>
      <c r="AC780" s="239"/>
      <c r="AD780" s="111"/>
      <c r="AE780" s="111"/>
    </row>
    <row r="781" spans="2:34" ht="36" customHeight="1" x14ac:dyDescent="0.25">
      <c r="B781" s="241">
        <v>4</v>
      </c>
      <c r="C781" s="391" t="s">
        <v>182</v>
      </c>
      <c r="D781" s="392"/>
      <c r="E781" s="242" t="s">
        <v>181</v>
      </c>
      <c r="F781" s="254" t="s">
        <v>183</v>
      </c>
      <c r="G781" s="255">
        <f>G778*G779*G780</f>
        <v>0</v>
      </c>
      <c r="L781" s="229"/>
      <c r="N781" s="241">
        <v>4</v>
      </c>
      <c r="O781" s="391" t="s">
        <v>182</v>
      </c>
      <c r="P781" s="392"/>
      <c r="Q781" s="242" t="s">
        <v>181</v>
      </c>
      <c r="R781" s="254" t="s">
        <v>183</v>
      </c>
      <c r="S781" s="255">
        <f>S778*S779*S780</f>
        <v>0</v>
      </c>
      <c r="X781" s="229"/>
      <c r="Y781" s="256"/>
      <c r="Z781" s="239"/>
      <c r="AA781" s="257"/>
      <c r="AB781" s="258"/>
      <c r="AC781" s="259"/>
      <c r="AD781" s="119"/>
      <c r="AE781" s="119"/>
    </row>
    <row r="782" spans="2:34" ht="33.75" customHeight="1" x14ac:dyDescent="0.25">
      <c r="B782" s="241">
        <v>5</v>
      </c>
      <c r="C782" s="391" t="s">
        <v>184</v>
      </c>
      <c r="D782" s="392"/>
      <c r="E782" s="242" t="s">
        <v>185</v>
      </c>
      <c r="F782" s="243"/>
      <c r="G782" s="260"/>
      <c r="L782" s="251"/>
      <c r="N782" s="241">
        <v>5</v>
      </c>
      <c r="O782" s="391" t="s">
        <v>184</v>
      </c>
      <c r="P782" s="392"/>
      <c r="Q782" s="242" t="s">
        <v>185</v>
      </c>
      <c r="R782" s="243"/>
      <c r="S782" s="260"/>
      <c r="X782" s="251"/>
      <c r="Y782" s="256"/>
      <c r="Z782" s="246"/>
      <c r="AA782" s="261"/>
      <c r="AB782" s="262"/>
      <c r="AC782" s="263"/>
      <c r="AD782" s="119"/>
      <c r="AE782" s="119"/>
    </row>
    <row r="783" spans="2:34" ht="36" customHeight="1" x14ac:dyDescent="0.25">
      <c r="B783" s="241">
        <v>6</v>
      </c>
      <c r="C783" s="391" t="s">
        <v>186</v>
      </c>
      <c r="D783" s="392"/>
      <c r="E783" s="242" t="s">
        <v>187</v>
      </c>
      <c r="F783" s="243"/>
      <c r="G783" s="264">
        <v>5.0999999999999997E-2</v>
      </c>
      <c r="L783" s="265"/>
      <c r="N783" s="241">
        <v>6</v>
      </c>
      <c r="O783" s="391" t="s">
        <v>186</v>
      </c>
      <c r="P783" s="392"/>
      <c r="Q783" s="242" t="s">
        <v>187</v>
      </c>
      <c r="R783" s="243"/>
      <c r="S783" s="264">
        <v>5.0999999999999997E-2</v>
      </c>
      <c r="X783" s="265"/>
      <c r="Y783" s="266"/>
      <c r="Z783" s="252"/>
      <c r="AA783" s="261"/>
      <c r="AB783" s="262"/>
      <c r="AC783" s="263"/>
      <c r="AD783" s="119"/>
      <c r="AE783" s="119"/>
    </row>
    <row r="784" spans="2:34" ht="30.75" customHeight="1" x14ac:dyDescent="0.25">
      <c r="B784" s="241">
        <v>7</v>
      </c>
      <c r="C784" s="391" t="s">
        <v>188</v>
      </c>
      <c r="D784" s="392"/>
      <c r="E784" s="242" t="s">
        <v>112</v>
      </c>
      <c r="F784" s="254" t="s">
        <v>189</v>
      </c>
      <c r="G784" s="267">
        <f>G782*G783</f>
        <v>0</v>
      </c>
      <c r="L784" s="266"/>
      <c r="N784" s="241">
        <v>7</v>
      </c>
      <c r="O784" s="391" t="s">
        <v>188</v>
      </c>
      <c r="P784" s="392"/>
      <c r="Q784" s="242" t="s">
        <v>112</v>
      </c>
      <c r="R784" s="254" t="s">
        <v>189</v>
      </c>
      <c r="S784" s="267">
        <f>S782*S783</f>
        <v>0</v>
      </c>
      <c r="X784" s="266"/>
      <c r="Y784" s="266"/>
      <c r="Z784" s="239"/>
      <c r="AA784" s="261"/>
      <c r="AB784" s="262"/>
      <c r="AC784" s="263"/>
      <c r="AD784" s="119"/>
      <c r="AE784" s="119"/>
    </row>
    <row r="785" spans="2:31" ht="15.75" customHeight="1" x14ac:dyDescent="0.25">
      <c r="B785" s="241">
        <v>8</v>
      </c>
      <c r="C785" s="391" t="s">
        <v>190</v>
      </c>
      <c r="D785" s="392"/>
      <c r="E785" s="242" t="s">
        <v>112</v>
      </c>
      <c r="F785" s="254" t="s">
        <v>191</v>
      </c>
      <c r="G785" s="268">
        <f>G781+G784</f>
        <v>0</v>
      </c>
      <c r="L785" s="269"/>
      <c r="N785" s="241">
        <v>8</v>
      </c>
      <c r="O785" s="391" t="s">
        <v>190</v>
      </c>
      <c r="P785" s="392"/>
      <c r="Q785" s="242" t="s">
        <v>112</v>
      </c>
      <c r="R785" s="254" t="s">
        <v>191</v>
      </c>
      <c r="S785" s="268">
        <f>S781+S784</f>
        <v>0</v>
      </c>
      <c r="X785" s="269"/>
      <c r="Y785" s="269"/>
      <c r="Z785" s="239"/>
      <c r="AA785" s="265"/>
      <c r="AB785" s="270"/>
      <c r="AC785" s="271"/>
      <c r="AD785" s="271"/>
      <c r="AE785" s="266"/>
    </row>
    <row r="786" spans="2:31" ht="18" customHeight="1" x14ac:dyDescent="0.25">
      <c r="B786" s="241">
        <v>9</v>
      </c>
      <c r="C786" s="391" t="s">
        <v>192</v>
      </c>
      <c r="D786" s="392"/>
      <c r="E786" s="242" t="s">
        <v>112</v>
      </c>
      <c r="F786" s="254" t="s">
        <v>193</v>
      </c>
      <c r="G786" s="268">
        <f>G785*0.18</f>
        <v>0</v>
      </c>
      <c r="L786" s="269"/>
      <c r="N786" s="241">
        <v>9</v>
      </c>
      <c r="O786" s="391" t="s">
        <v>192</v>
      </c>
      <c r="P786" s="392"/>
      <c r="Q786" s="242" t="s">
        <v>112</v>
      </c>
      <c r="R786" s="254" t="s">
        <v>193</v>
      </c>
      <c r="S786" s="268">
        <f>S785*0.18</f>
        <v>0</v>
      </c>
      <c r="X786" s="269"/>
      <c r="Y786" s="269"/>
      <c r="Z786" s="265"/>
      <c r="AA786" s="266"/>
      <c r="AB786" s="272"/>
      <c r="AC786" s="272"/>
      <c r="AD786" s="272"/>
      <c r="AE786" s="266"/>
    </row>
    <row r="787" spans="2:31" ht="18" customHeight="1" thickBot="1" x14ac:dyDescent="0.3">
      <c r="B787" s="273">
        <v>10</v>
      </c>
      <c r="C787" s="393" t="s">
        <v>194</v>
      </c>
      <c r="D787" s="394"/>
      <c r="E787" s="274" t="s">
        <v>112</v>
      </c>
      <c r="F787" s="275" t="s">
        <v>195</v>
      </c>
      <c r="G787" s="276">
        <f>G785+G786</f>
        <v>0</v>
      </c>
      <c r="L787" s="269"/>
      <c r="N787" s="273">
        <v>10</v>
      </c>
      <c r="O787" s="393" t="s">
        <v>194</v>
      </c>
      <c r="P787" s="394"/>
      <c r="Q787" s="274" t="s">
        <v>112</v>
      </c>
      <c r="R787" s="275" t="s">
        <v>195</v>
      </c>
      <c r="S787" s="276">
        <f>S785+S786</f>
        <v>0</v>
      </c>
      <c r="X787" s="269"/>
      <c r="Y787" s="269"/>
      <c r="Z787" s="266"/>
      <c r="AA787" s="266"/>
      <c r="AB787" s="277"/>
      <c r="AC787" s="277"/>
      <c r="AD787" s="277"/>
      <c r="AE787" s="272"/>
    </row>
    <row r="788" spans="2:31" x14ac:dyDescent="0.2">
      <c r="L788" s="36"/>
    </row>
  </sheetData>
  <mergeCells count="1813">
    <mergeCell ref="C176:D176"/>
    <mergeCell ref="C181:D181"/>
    <mergeCell ref="C193:D193"/>
    <mergeCell ref="B200:G200"/>
    <mergeCell ref="C178:D178"/>
    <mergeCell ref="C199:D199"/>
    <mergeCell ref="C185:D185"/>
    <mergeCell ref="C179:D179"/>
    <mergeCell ref="C187:D187"/>
    <mergeCell ref="C186:D186"/>
    <mergeCell ref="C229:D229"/>
    <mergeCell ref="C234:D234"/>
    <mergeCell ref="C230:D230"/>
    <mergeCell ref="C222:D222"/>
    <mergeCell ref="C228:D228"/>
    <mergeCell ref="C233:D233"/>
    <mergeCell ref="C258:D258"/>
    <mergeCell ref="C237:D237"/>
    <mergeCell ref="C254:D254"/>
    <mergeCell ref="C236:D236"/>
    <mergeCell ref="C221:D221"/>
    <mergeCell ref="C238:D238"/>
    <mergeCell ref="C240:D240"/>
    <mergeCell ref="C265:D265"/>
    <mergeCell ref="C266:D266"/>
    <mergeCell ref="C267:D267"/>
    <mergeCell ref="C261:C262"/>
    <mergeCell ref="C268:D268"/>
    <mergeCell ref="C309:D309"/>
    <mergeCell ref="C321:D321"/>
    <mergeCell ref="B328:G328"/>
    <mergeCell ref="C322:D322"/>
    <mergeCell ref="C323:D323"/>
    <mergeCell ref="C324:D324"/>
    <mergeCell ref="C325:C326"/>
    <mergeCell ref="C310:D310"/>
    <mergeCell ref="C315:D315"/>
    <mergeCell ref="C316:D316"/>
    <mergeCell ref="C271:D271"/>
    <mergeCell ref="C272:D272"/>
    <mergeCell ref="C274:D274"/>
    <mergeCell ref="C273:D273"/>
    <mergeCell ref="C269:D269"/>
    <mergeCell ref="C270:D270"/>
    <mergeCell ref="C275:D275"/>
    <mergeCell ref="C287:D287"/>
    <mergeCell ref="C291:D291"/>
    <mergeCell ref="C444:D444"/>
    <mergeCell ref="C445:D445"/>
    <mergeCell ref="C446:D446"/>
    <mergeCell ref="C348:D348"/>
    <mergeCell ref="C352:D352"/>
    <mergeCell ref="C461:D461"/>
    <mergeCell ref="C462:D462"/>
    <mergeCell ref="C463:D463"/>
    <mergeCell ref="C464:D464"/>
    <mergeCell ref="B469:L469"/>
    <mergeCell ref="C472:D472"/>
    <mergeCell ref="B470:B471"/>
    <mergeCell ref="C470:D471"/>
    <mergeCell ref="E470:E471"/>
    <mergeCell ref="F470:L470"/>
    <mergeCell ref="C355:D355"/>
    <mergeCell ref="C403:D403"/>
    <mergeCell ref="C408:D408"/>
    <mergeCell ref="C413:D413"/>
    <mergeCell ref="C422:D422"/>
    <mergeCell ref="C450:D450"/>
    <mergeCell ref="B712:G712"/>
    <mergeCell ref="C694:D694"/>
    <mergeCell ref="C708:D708"/>
    <mergeCell ref="C655:D655"/>
    <mergeCell ref="C656:D656"/>
    <mergeCell ref="C658:D658"/>
    <mergeCell ref="C659:D659"/>
    <mergeCell ref="B725:L725"/>
    <mergeCell ref="C728:D728"/>
    <mergeCell ref="C731:D731"/>
    <mergeCell ref="B726:B727"/>
    <mergeCell ref="C726:D727"/>
    <mergeCell ref="E726:E727"/>
    <mergeCell ref="C490:D490"/>
    <mergeCell ref="C526:D526"/>
    <mergeCell ref="C521:D521"/>
    <mergeCell ref="C561:D561"/>
    <mergeCell ref="C606:D606"/>
    <mergeCell ref="C626:D626"/>
    <mergeCell ref="C498:D498"/>
    <mergeCell ref="C721:D721"/>
    <mergeCell ref="O786:P786"/>
    <mergeCell ref="O787:P787"/>
    <mergeCell ref="O784:P784"/>
    <mergeCell ref="C785:D785"/>
    <mergeCell ref="O785:P785"/>
    <mergeCell ref="C784:D784"/>
    <mergeCell ref="C786:D786"/>
    <mergeCell ref="C787:D787"/>
    <mergeCell ref="O781:P781"/>
    <mergeCell ref="O782:P782"/>
    <mergeCell ref="O783:P783"/>
    <mergeCell ref="C779:D779"/>
    <mergeCell ref="O779:P779"/>
    <mergeCell ref="C780:D780"/>
    <mergeCell ref="O780:P780"/>
    <mergeCell ref="C783:D783"/>
    <mergeCell ref="C781:D781"/>
    <mergeCell ref="C782:D782"/>
    <mergeCell ref="N776:S776"/>
    <mergeCell ref="C777:D777"/>
    <mergeCell ref="O777:P777"/>
    <mergeCell ref="C778:D778"/>
    <mergeCell ref="O778:P778"/>
    <mergeCell ref="B776:G776"/>
    <mergeCell ref="O773:O774"/>
    <mergeCell ref="C775:D775"/>
    <mergeCell ref="O775:P775"/>
    <mergeCell ref="C771:D771"/>
    <mergeCell ref="O771:P771"/>
    <mergeCell ref="C772:D772"/>
    <mergeCell ref="O772:P772"/>
    <mergeCell ref="C773:C774"/>
    <mergeCell ref="C768:D768"/>
    <mergeCell ref="O768:P768"/>
    <mergeCell ref="O769:P769"/>
    <mergeCell ref="C770:D770"/>
    <mergeCell ref="O770:P770"/>
    <mergeCell ref="C769:D769"/>
    <mergeCell ref="C764:D764"/>
    <mergeCell ref="O764:P764"/>
    <mergeCell ref="C765:D765"/>
    <mergeCell ref="O765:P765"/>
    <mergeCell ref="C766:D766"/>
    <mergeCell ref="O766:P766"/>
    <mergeCell ref="C767:D767"/>
    <mergeCell ref="O767:P767"/>
    <mergeCell ref="O755:P755"/>
    <mergeCell ref="C762:D762"/>
    <mergeCell ref="O762:P762"/>
    <mergeCell ref="C763:D763"/>
    <mergeCell ref="O763:P763"/>
    <mergeCell ref="C760:D760"/>
    <mergeCell ref="O760:P760"/>
    <mergeCell ref="C761:D761"/>
    <mergeCell ref="O761:P761"/>
    <mergeCell ref="C756:D756"/>
    <mergeCell ref="O756:P756"/>
    <mergeCell ref="C759:D759"/>
    <mergeCell ref="O759:P759"/>
    <mergeCell ref="O715:P715"/>
    <mergeCell ref="C716:D716"/>
    <mergeCell ref="C751:D751"/>
    <mergeCell ref="C753:D753"/>
    <mergeCell ref="C754:D754"/>
    <mergeCell ref="C752:D752"/>
    <mergeCell ref="O757:P757"/>
    <mergeCell ref="C758:D758"/>
    <mergeCell ref="O758:P758"/>
    <mergeCell ref="C757:D757"/>
    <mergeCell ref="C755:D755"/>
    <mergeCell ref="AF745:AF746"/>
    <mergeCell ref="C748:D748"/>
    <mergeCell ref="O748:P748"/>
    <mergeCell ref="C749:D749"/>
    <mergeCell ref="Z745:Z746"/>
    <mergeCell ref="AA745:AA746"/>
    <mergeCell ref="O746:P746"/>
    <mergeCell ref="O749:P749"/>
    <mergeCell ref="O753:P753"/>
    <mergeCell ref="O754:P754"/>
    <mergeCell ref="O751:P751"/>
    <mergeCell ref="O752:P752"/>
    <mergeCell ref="AE755:AF755"/>
    <mergeCell ref="C746:D746"/>
    <mergeCell ref="O747:P747"/>
    <mergeCell ref="O750:P750"/>
    <mergeCell ref="C747:D747"/>
    <mergeCell ref="C750:D750"/>
    <mergeCell ref="C743:D743"/>
    <mergeCell ref="C729:D729"/>
    <mergeCell ref="O716:P716"/>
    <mergeCell ref="O694:P694"/>
    <mergeCell ref="C698:D698"/>
    <mergeCell ref="Z743:Z744"/>
    <mergeCell ref="AA743:AA744"/>
    <mergeCell ref="AD745:AD746"/>
    <mergeCell ref="AE745:AE746"/>
    <mergeCell ref="AA741:AA742"/>
    <mergeCell ref="AD743:AD744"/>
    <mergeCell ref="AE743:AE744"/>
    <mergeCell ref="AF743:AF744"/>
    <mergeCell ref="C702:D702"/>
    <mergeCell ref="O702:P702"/>
    <mergeCell ref="AD741:AD742"/>
    <mergeCell ref="AE741:AE742"/>
    <mergeCell ref="Z731:AG735"/>
    <mergeCell ref="Z736:AC736"/>
    <mergeCell ref="Z737:AC737"/>
    <mergeCell ref="Z738:AC738"/>
    <mergeCell ref="AF741:AF742"/>
    <mergeCell ref="Z741:Z742"/>
    <mergeCell ref="C714:D714"/>
    <mergeCell ref="O714:P714"/>
    <mergeCell ref="C711:D711"/>
    <mergeCell ref="O711:P711"/>
    <mergeCell ref="C713:D713"/>
    <mergeCell ref="O713:P713"/>
    <mergeCell ref="N712:S712"/>
    <mergeCell ref="C717:D717"/>
    <mergeCell ref="C718:D718"/>
    <mergeCell ref="C719:D719"/>
    <mergeCell ref="C720:D720"/>
    <mergeCell ref="C715:D715"/>
    <mergeCell ref="AF681:AF682"/>
    <mergeCell ref="C682:D682"/>
    <mergeCell ref="O682:P682"/>
    <mergeCell ref="C687:D687"/>
    <mergeCell ref="O687:P687"/>
    <mergeCell ref="Z681:Z682"/>
    <mergeCell ref="AA681:AA682"/>
    <mergeCell ref="AD681:AD682"/>
    <mergeCell ref="AE681:AE682"/>
    <mergeCell ref="O681:P681"/>
    <mergeCell ref="AE691:AF691"/>
    <mergeCell ref="C692:D692"/>
    <mergeCell ref="O692:P692"/>
    <mergeCell ref="O693:P693"/>
    <mergeCell ref="C693:D693"/>
    <mergeCell ref="C686:D686"/>
    <mergeCell ref="O686:P686"/>
    <mergeCell ref="C689:D689"/>
    <mergeCell ref="C688:D688"/>
    <mergeCell ref="O690:P690"/>
    <mergeCell ref="C691:D691"/>
    <mergeCell ref="O691:P691"/>
    <mergeCell ref="C690:D690"/>
    <mergeCell ref="O689:P689"/>
    <mergeCell ref="O688:P688"/>
    <mergeCell ref="AF677:AF678"/>
    <mergeCell ref="C679:D679"/>
    <mergeCell ref="O679:P679"/>
    <mergeCell ref="Z679:Z680"/>
    <mergeCell ref="AA679:AA680"/>
    <mergeCell ref="Z677:Z678"/>
    <mergeCell ref="C664:D664"/>
    <mergeCell ref="O664:P664"/>
    <mergeCell ref="AA677:AA678"/>
    <mergeCell ref="AD677:AD678"/>
    <mergeCell ref="AE677:AE678"/>
    <mergeCell ref="AD679:AD680"/>
    <mergeCell ref="AE679:AE680"/>
    <mergeCell ref="O680:P680"/>
    <mergeCell ref="Z672:AC672"/>
    <mergeCell ref="Z673:AC673"/>
    <mergeCell ref="Z674:AC674"/>
    <mergeCell ref="O667:P667"/>
    <mergeCell ref="Z667:AG671"/>
    <mergeCell ref="C668:D668"/>
    <mergeCell ref="O668:P668"/>
    <mergeCell ref="C669:D669"/>
    <mergeCell ref="C667:D667"/>
    <mergeCell ref="C665:D665"/>
    <mergeCell ref="O665:P665"/>
    <mergeCell ref="C666:D666"/>
    <mergeCell ref="O666:P666"/>
    <mergeCell ref="C673:D673"/>
    <mergeCell ref="C672:D672"/>
    <mergeCell ref="O669:P669"/>
    <mergeCell ref="O670:P670"/>
    <mergeCell ref="C671:D671"/>
    <mergeCell ref="Z661:AF661"/>
    <mergeCell ref="Z663:AF663"/>
    <mergeCell ref="Z662:AF662"/>
    <mergeCell ref="AF679:AF680"/>
    <mergeCell ref="C640:D640"/>
    <mergeCell ref="O640:P640"/>
    <mergeCell ref="C639:D639"/>
    <mergeCell ref="O639:P639"/>
    <mergeCell ref="C634:D634"/>
    <mergeCell ref="O634:P634"/>
    <mergeCell ref="C638:D638"/>
    <mergeCell ref="O638:P638"/>
    <mergeCell ref="C635:D635"/>
    <mergeCell ref="O635:P635"/>
    <mergeCell ref="C628:D628"/>
    <mergeCell ref="O631:P631"/>
    <mergeCell ref="O632:P632"/>
    <mergeCell ref="C631:D631"/>
    <mergeCell ref="C632:D632"/>
    <mergeCell ref="C629:D629"/>
    <mergeCell ref="O629:P629"/>
    <mergeCell ref="C630:D630"/>
    <mergeCell ref="O630:P630"/>
    <mergeCell ref="O651:P651"/>
    <mergeCell ref="C651:D651"/>
    <mergeCell ref="C649:D649"/>
    <mergeCell ref="O649:P649"/>
    <mergeCell ref="C650:D650"/>
    <mergeCell ref="O650:P650"/>
    <mergeCell ref="C654:D654"/>
    <mergeCell ref="O658:P658"/>
    <mergeCell ref="O655:P655"/>
    <mergeCell ref="AA617:AA618"/>
    <mergeCell ref="AD617:AD618"/>
    <mergeCell ref="AE617:AE618"/>
    <mergeCell ref="O618:P618"/>
    <mergeCell ref="C619:D619"/>
    <mergeCell ref="AE627:AF627"/>
    <mergeCell ref="Z615:Z616"/>
    <mergeCell ref="AA615:AA616"/>
    <mergeCell ref="AD615:AD616"/>
    <mergeCell ref="AE615:AE616"/>
    <mergeCell ref="AF615:AF616"/>
    <mergeCell ref="C633:D633"/>
    <mergeCell ref="O633:P633"/>
    <mergeCell ref="AF617:AF618"/>
    <mergeCell ref="O619:P619"/>
    <mergeCell ref="Z617:Z618"/>
    <mergeCell ref="Z599:AF599"/>
    <mergeCell ref="Z603:AG607"/>
    <mergeCell ref="Z608:AC608"/>
    <mergeCell ref="Z609:AC609"/>
    <mergeCell ref="Z610:AC610"/>
    <mergeCell ref="Z613:Z614"/>
    <mergeCell ref="AA613:AA614"/>
    <mergeCell ref="AD613:AD614"/>
    <mergeCell ref="AE613:AE614"/>
    <mergeCell ref="AF613:AF614"/>
    <mergeCell ref="C608:D608"/>
    <mergeCell ref="C603:D603"/>
    <mergeCell ref="O603:P603"/>
    <mergeCell ref="C604:D604"/>
    <mergeCell ref="O604:P604"/>
    <mergeCell ref="O605:P605"/>
    <mergeCell ref="Z597:AF597"/>
    <mergeCell ref="B598:B599"/>
    <mergeCell ref="C598:D599"/>
    <mergeCell ref="E598:E599"/>
    <mergeCell ref="F598:L598"/>
    <mergeCell ref="N598:N599"/>
    <mergeCell ref="O598:P599"/>
    <mergeCell ref="Q598:Q599"/>
    <mergeCell ref="R598:X598"/>
    <mergeCell ref="Z598:AF598"/>
    <mergeCell ref="AE563:AF563"/>
    <mergeCell ref="C566:D566"/>
    <mergeCell ref="C567:D567"/>
    <mergeCell ref="C568:D568"/>
    <mergeCell ref="C564:D564"/>
    <mergeCell ref="O564:P564"/>
    <mergeCell ref="O565:P565"/>
    <mergeCell ref="C565:D565"/>
    <mergeCell ref="O566:P566"/>
    <mergeCell ref="O567:P567"/>
    <mergeCell ref="C576:D576"/>
    <mergeCell ref="O576:P576"/>
    <mergeCell ref="O574:P574"/>
    <mergeCell ref="C575:D575"/>
    <mergeCell ref="O575:P575"/>
    <mergeCell ref="C574:D574"/>
    <mergeCell ref="O577:P577"/>
    <mergeCell ref="C578:D578"/>
    <mergeCell ref="O578:P578"/>
    <mergeCell ref="C579:D579"/>
    <mergeCell ref="O579:P579"/>
    <mergeCell ref="C577:D577"/>
    <mergeCell ref="AF553:AF554"/>
    <mergeCell ref="C557:D557"/>
    <mergeCell ref="O557:P557"/>
    <mergeCell ref="C558:D558"/>
    <mergeCell ref="O558:P558"/>
    <mergeCell ref="Z553:Z554"/>
    <mergeCell ref="AA553:AA554"/>
    <mergeCell ref="AD553:AD554"/>
    <mergeCell ref="AE553:AE554"/>
    <mergeCell ref="C554:D554"/>
    <mergeCell ref="AD549:AD550"/>
    <mergeCell ref="AE549:AE550"/>
    <mergeCell ref="AF549:AF550"/>
    <mergeCell ref="Z551:Z552"/>
    <mergeCell ref="AA551:AA552"/>
    <mergeCell ref="AD551:AD552"/>
    <mergeCell ref="AE551:AE552"/>
    <mergeCell ref="AF551:AF552"/>
    <mergeCell ref="C553:D553"/>
    <mergeCell ref="Z533:AF533"/>
    <mergeCell ref="N534:N535"/>
    <mergeCell ref="Z546:AC546"/>
    <mergeCell ref="Z549:Z550"/>
    <mergeCell ref="AA549:AA550"/>
    <mergeCell ref="Q534:Q535"/>
    <mergeCell ref="R534:X534"/>
    <mergeCell ref="Z534:AF534"/>
    <mergeCell ref="Z535:AF535"/>
    <mergeCell ref="Z539:AG543"/>
    <mergeCell ref="Z544:AC544"/>
    <mergeCell ref="Z545:AC545"/>
    <mergeCell ref="B534:B535"/>
    <mergeCell ref="C534:D535"/>
    <mergeCell ref="E534:E535"/>
    <mergeCell ref="F534:L534"/>
    <mergeCell ref="C537:D537"/>
    <mergeCell ref="C543:D543"/>
    <mergeCell ref="C545:D545"/>
    <mergeCell ref="C544:D544"/>
    <mergeCell ref="O544:P544"/>
    <mergeCell ref="C542:D542"/>
    <mergeCell ref="O543:P543"/>
    <mergeCell ref="C540:D540"/>
    <mergeCell ref="O540:P540"/>
    <mergeCell ref="C541:D541"/>
    <mergeCell ref="O541:P541"/>
    <mergeCell ref="O542:P542"/>
    <mergeCell ref="O545:P545"/>
    <mergeCell ref="C546:D546"/>
    <mergeCell ref="O546:P546"/>
    <mergeCell ref="C547:D547"/>
    <mergeCell ref="AE499:AF499"/>
    <mergeCell ref="C504:D504"/>
    <mergeCell ref="C505:D505"/>
    <mergeCell ref="C506:D506"/>
    <mergeCell ref="C500:D500"/>
    <mergeCell ref="O500:P500"/>
    <mergeCell ref="O501:P501"/>
    <mergeCell ref="C499:D499"/>
    <mergeCell ref="C508:D508"/>
    <mergeCell ref="O509:P509"/>
    <mergeCell ref="O510:P510"/>
    <mergeCell ref="C509:D509"/>
    <mergeCell ref="C510:D510"/>
    <mergeCell ref="C511:D511"/>
    <mergeCell ref="O511:P511"/>
    <mergeCell ref="O513:P513"/>
    <mergeCell ref="C514:D514"/>
    <mergeCell ref="C512:D512"/>
    <mergeCell ref="O512:P512"/>
    <mergeCell ref="C503:D503"/>
    <mergeCell ref="O503:P503"/>
    <mergeCell ref="O499:P499"/>
    <mergeCell ref="C502:D502"/>
    <mergeCell ref="O508:P508"/>
    <mergeCell ref="C507:D507"/>
    <mergeCell ref="C487:D487"/>
    <mergeCell ref="O487:P487"/>
    <mergeCell ref="C488:D488"/>
    <mergeCell ref="O488:P488"/>
    <mergeCell ref="C486:D486"/>
    <mergeCell ref="O491:P491"/>
    <mergeCell ref="C492:D492"/>
    <mergeCell ref="O492:P492"/>
    <mergeCell ref="C489:D489"/>
    <mergeCell ref="O514:P514"/>
    <mergeCell ref="C517:C518"/>
    <mergeCell ref="O517:O518"/>
    <mergeCell ref="C515:D515"/>
    <mergeCell ref="O515:P515"/>
    <mergeCell ref="O522:P522"/>
    <mergeCell ref="B520:G520"/>
    <mergeCell ref="C516:D516"/>
    <mergeCell ref="N520:S520"/>
    <mergeCell ref="O516:P516"/>
    <mergeCell ref="C519:D519"/>
    <mergeCell ref="O519:P519"/>
    <mergeCell ref="C522:D522"/>
    <mergeCell ref="O490:P490"/>
    <mergeCell ref="O493:P493"/>
    <mergeCell ref="C494:D494"/>
    <mergeCell ref="O494:P494"/>
    <mergeCell ref="C495:D495"/>
    <mergeCell ref="O495:P495"/>
    <mergeCell ref="C493:D493"/>
    <mergeCell ref="C496:D496"/>
    <mergeCell ref="O502:P502"/>
    <mergeCell ref="C501:D501"/>
    <mergeCell ref="O450:P450"/>
    <mergeCell ref="C451:D451"/>
    <mergeCell ref="O451:P451"/>
    <mergeCell ref="C455:D455"/>
    <mergeCell ref="O455:P455"/>
    <mergeCell ref="O452:P452"/>
    <mergeCell ref="C453:C454"/>
    <mergeCell ref="O453:O454"/>
    <mergeCell ref="C452:D452"/>
    <mergeCell ref="AF489:AF490"/>
    <mergeCell ref="O496:P496"/>
    <mergeCell ref="C497:D497"/>
    <mergeCell ref="O497:P497"/>
    <mergeCell ref="Z489:Z490"/>
    <mergeCell ref="AA489:AA490"/>
    <mergeCell ref="AD489:AD490"/>
    <mergeCell ref="AE489:AE490"/>
    <mergeCell ref="O489:P489"/>
    <mergeCell ref="C491:D491"/>
    <mergeCell ref="AF485:AF486"/>
    <mergeCell ref="Z487:Z488"/>
    <mergeCell ref="AA487:AA488"/>
    <mergeCell ref="AD487:AD488"/>
    <mergeCell ref="AE487:AE488"/>
    <mergeCell ref="AF487:AF488"/>
    <mergeCell ref="Z485:Z486"/>
    <mergeCell ref="AA485:AA486"/>
    <mergeCell ref="AD485:AD486"/>
    <mergeCell ref="AE485:AE486"/>
    <mergeCell ref="C485:D485"/>
    <mergeCell ref="O485:P485"/>
    <mergeCell ref="O486:P486"/>
    <mergeCell ref="O444:P444"/>
    <mergeCell ref="O445:P445"/>
    <mergeCell ref="C427:D427"/>
    <mergeCell ref="O427:P427"/>
    <mergeCell ref="C428:D428"/>
    <mergeCell ref="O428:P428"/>
    <mergeCell ref="C429:D429"/>
    <mergeCell ref="O429:P429"/>
    <mergeCell ref="C430:D430"/>
    <mergeCell ref="C431:D431"/>
    <mergeCell ref="O431:P431"/>
    <mergeCell ref="Z469:AF469"/>
    <mergeCell ref="N470:N471"/>
    <mergeCell ref="O470:P471"/>
    <mergeCell ref="Q470:Q471"/>
    <mergeCell ref="R470:X470"/>
    <mergeCell ref="Z470:AF470"/>
    <mergeCell ref="Z471:AF471"/>
    <mergeCell ref="O446:P446"/>
    <mergeCell ref="C435:D435"/>
    <mergeCell ref="O435:P435"/>
    <mergeCell ref="AE435:AF435"/>
    <mergeCell ref="O439:P439"/>
    <mergeCell ref="C440:D440"/>
    <mergeCell ref="O440:P440"/>
    <mergeCell ref="C438:D438"/>
    <mergeCell ref="O447:P447"/>
    <mergeCell ref="O448:P448"/>
    <mergeCell ref="O449:P449"/>
    <mergeCell ref="C448:D448"/>
    <mergeCell ref="C449:D449"/>
    <mergeCell ref="C447:D447"/>
    <mergeCell ref="Z406:AF406"/>
    <mergeCell ref="AF423:AF424"/>
    <mergeCell ref="AF425:AF426"/>
    <mergeCell ref="Z425:Z426"/>
    <mergeCell ref="AA425:AA426"/>
    <mergeCell ref="AD425:AD426"/>
    <mergeCell ref="AE425:AE426"/>
    <mergeCell ref="Z423:Z424"/>
    <mergeCell ref="AA423:AA424"/>
    <mergeCell ref="AD423:AD424"/>
    <mergeCell ref="Z411:AG415"/>
    <mergeCell ref="Z421:Z422"/>
    <mergeCell ref="AA421:AA422"/>
    <mergeCell ref="Z405:AF405"/>
    <mergeCell ref="Z407:AF407"/>
    <mergeCell ref="AD421:AD422"/>
    <mergeCell ref="AE421:AE422"/>
    <mergeCell ref="AF421:AF422"/>
    <mergeCell ref="Z416:AC416"/>
    <mergeCell ref="Z417:AC417"/>
    <mergeCell ref="AE423:AE424"/>
    <mergeCell ref="AF361:AF362"/>
    <mergeCell ref="AE371:AF371"/>
    <mergeCell ref="AE361:AE362"/>
    <mergeCell ref="O366:P366"/>
    <mergeCell ref="O373:P373"/>
    <mergeCell ref="Z418:AC418"/>
    <mergeCell ref="O398:P398"/>
    <mergeCell ref="O406:P407"/>
    <mergeCell ref="O411:P411"/>
    <mergeCell ref="Q406:Q407"/>
    <mergeCell ref="C369:D369"/>
    <mergeCell ref="O369:P369"/>
    <mergeCell ref="O382:P382"/>
    <mergeCell ref="O383:P383"/>
    <mergeCell ref="O384:P384"/>
    <mergeCell ref="O385:P385"/>
    <mergeCell ref="C368:D368"/>
    <mergeCell ref="Z361:Z362"/>
    <mergeCell ref="AA361:AA362"/>
    <mergeCell ref="AD361:AD362"/>
    <mergeCell ref="C361:D361"/>
    <mergeCell ref="O368:P368"/>
    <mergeCell ref="C372:D372"/>
    <mergeCell ref="O372:P372"/>
    <mergeCell ref="C371:D371"/>
    <mergeCell ref="O371:P371"/>
    <mergeCell ref="C373:D373"/>
    <mergeCell ref="C376:D376"/>
    <mergeCell ref="O376:P376"/>
    <mergeCell ref="C375:D375"/>
    <mergeCell ref="O375:P375"/>
    <mergeCell ref="C377:D377"/>
    <mergeCell ref="AF359:AF360"/>
    <mergeCell ref="C359:D359"/>
    <mergeCell ref="O359:P359"/>
    <mergeCell ref="AE357:AE358"/>
    <mergeCell ref="AF357:AF358"/>
    <mergeCell ref="AA357:AA358"/>
    <mergeCell ref="AD357:AD358"/>
    <mergeCell ref="AE359:AE360"/>
    <mergeCell ref="AD359:AD360"/>
    <mergeCell ref="C360:D360"/>
    <mergeCell ref="AE307:AF307"/>
    <mergeCell ref="C313:D313"/>
    <mergeCell ref="O313:P313"/>
    <mergeCell ref="C314:D314"/>
    <mergeCell ref="O314:P314"/>
    <mergeCell ref="C307:D307"/>
    <mergeCell ref="O307:P307"/>
    <mergeCell ref="C308:D308"/>
    <mergeCell ref="O308:P308"/>
    <mergeCell ref="O309:P309"/>
    <mergeCell ref="Z347:AG351"/>
    <mergeCell ref="Z352:AC352"/>
    <mergeCell ref="Z353:AC353"/>
    <mergeCell ref="Z354:AC354"/>
    <mergeCell ref="O316:P316"/>
    <mergeCell ref="O310:P310"/>
    <mergeCell ref="C311:D311"/>
    <mergeCell ref="O311:P311"/>
    <mergeCell ref="C312:D312"/>
    <mergeCell ref="O312:P312"/>
    <mergeCell ref="O315:P315"/>
    <mergeCell ref="C317:D317"/>
    <mergeCell ref="O236:P236"/>
    <mergeCell ref="AE293:AE294"/>
    <mergeCell ref="AF293:AF294"/>
    <mergeCell ref="Z295:Z296"/>
    <mergeCell ref="AA295:AA296"/>
    <mergeCell ref="AD295:AD296"/>
    <mergeCell ref="AE295:AE296"/>
    <mergeCell ref="Z288:AC288"/>
    <mergeCell ref="AF295:AF296"/>
    <mergeCell ref="AD293:AD294"/>
    <mergeCell ref="O266:P266"/>
    <mergeCell ref="O272:P272"/>
    <mergeCell ref="O273:P273"/>
    <mergeCell ref="O267:P267"/>
    <mergeCell ref="Z290:AC290"/>
    <mergeCell ref="Z293:Z294"/>
    <mergeCell ref="AA293:AA294"/>
    <mergeCell ref="O265:P265"/>
    <mergeCell ref="O275:P275"/>
    <mergeCell ref="Z278:AF278"/>
    <mergeCell ref="Z279:AF279"/>
    <mergeCell ref="Z277:AF277"/>
    <mergeCell ref="Z283:AG287"/>
    <mergeCell ref="O271:P271"/>
    <mergeCell ref="O274:P274"/>
    <mergeCell ref="O268:P268"/>
    <mergeCell ref="O269:P269"/>
    <mergeCell ref="O270:P270"/>
    <mergeCell ref="O287:P287"/>
    <mergeCell ref="O237:P237"/>
    <mergeCell ref="O238:P238"/>
    <mergeCell ref="O239:P239"/>
    <mergeCell ref="Z213:AF213"/>
    <mergeCell ref="N214:N215"/>
    <mergeCell ref="AF233:AF234"/>
    <mergeCell ref="AE243:AF243"/>
    <mergeCell ref="C252:D252"/>
    <mergeCell ref="O252:P252"/>
    <mergeCell ref="Z233:Z234"/>
    <mergeCell ref="AA233:AA234"/>
    <mergeCell ref="AD233:AD234"/>
    <mergeCell ref="C235:D235"/>
    <mergeCell ref="AE233:AE234"/>
    <mergeCell ref="O234:P234"/>
    <mergeCell ref="AF229:AF230"/>
    <mergeCell ref="Z231:Z232"/>
    <mergeCell ref="AA231:AA232"/>
    <mergeCell ref="AD231:AD232"/>
    <mergeCell ref="AE231:AE232"/>
    <mergeCell ref="AF231:AF232"/>
    <mergeCell ref="Z229:Z230"/>
    <mergeCell ref="AA229:AA230"/>
    <mergeCell ref="AE229:AE230"/>
    <mergeCell ref="AD229:AD230"/>
    <mergeCell ref="O233:P233"/>
    <mergeCell ref="O229:P229"/>
    <mergeCell ref="O230:P230"/>
    <mergeCell ref="O231:P231"/>
    <mergeCell ref="C232:D232"/>
    <mergeCell ref="O232:P232"/>
    <mergeCell ref="C231:D231"/>
    <mergeCell ref="C242:D242"/>
    <mergeCell ref="O242:P242"/>
    <mergeCell ref="O235:P235"/>
    <mergeCell ref="O205:P205"/>
    <mergeCell ref="O204:P204"/>
    <mergeCell ref="C204:D204"/>
    <mergeCell ref="C203:D203"/>
    <mergeCell ref="O203:P203"/>
    <mergeCell ref="O206:P206"/>
    <mergeCell ref="C205:D205"/>
    <mergeCell ref="C206:D206"/>
    <mergeCell ref="C209:D209"/>
    <mergeCell ref="O209:P209"/>
    <mergeCell ref="C210:D210"/>
    <mergeCell ref="C211:D211"/>
    <mergeCell ref="B213:L213"/>
    <mergeCell ref="B214:B215"/>
    <mergeCell ref="C214:D215"/>
    <mergeCell ref="E214:E215"/>
    <mergeCell ref="F214:L214"/>
    <mergeCell ref="O207:P207"/>
    <mergeCell ref="O210:P210"/>
    <mergeCell ref="O211:P211"/>
    <mergeCell ref="O208:P208"/>
    <mergeCell ref="C207:D207"/>
    <mergeCell ref="C208:D208"/>
    <mergeCell ref="O214:P215"/>
    <mergeCell ref="AE179:AF179"/>
    <mergeCell ref="C191:D191"/>
    <mergeCell ref="O191:P191"/>
    <mergeCell ref="C192:D192"/>
    <mergeCell ref="O192:P192"/>
    <mergeCell ref="O181:P181"/>
    <mergeCell ref="C182:D182"/>
    <mergeCell ref="C180:D180"/>
    <mergeCell ref="C184:D184"/>
    <mergeCell ref="C183:D183"/>
    <mergeCell ref="AF167:AF168"/>
    <mergeCell ref="Z169:Z170"/>
    <mergeCell ref="AA169:AA170"/>
    <mergeCell ref="AD169:AD170"/>
    <mergeCell ref="AE169:AE170"/>
    <mergeCell ref="AF169:AF170"/>
    <mergeCell ref="Z167:Z168"/>
    <mergeCell ref="AA167:AA168"/>
    <mergeCell ref="AD167:AD168"/>
    <mergeCell ref="AE167:AE168"/>
    <mergeCell ref="O176:P176"/>
    <mergeCell ref="C177:D177"/>
    <mergeCell ref="O177:P177"/>
    <mergeCell ref="O178:P178"/>
    <mergeCell ref="O179:P179"/>
    <mergeCell ref="C174:D174"/>
    <mergeCell ref="O174:P174"/>
    <mergeCell ref="C175:D175"/>
    <mergeCell ref="O175:P175"/>
    <mergeCell ref="O183:P183"/>
    <mergeCell ref="C188:D188"/>
    <mergeCell ref="O188:P188"/>
    <mergeCell ref="Z155:AG159"/>
    <mergeCell ref="Z160:AC160"/>
    <mergeCell ref="Z161:AC161"/>
    <mergeCell ref="AA165:AA166"/>
    <mergeCell ref="AD165:AD166"/>
    <mergeCell ref="AE165:AE166"/>
    <mergeCell ref="AF165:AF166"/>
    <mergeCell ref="Z162:AC162"/>
    <mergeCell ref="Z165:Z166"/>
    <mergeCell ref="Z149:AF149"/>
    <mergeCell ref="B150:B151"/>
    <mergeCell ref="C150:D151"/>
    <mergeCell ref="E150:E151"/>
    <mergeCell ref="F150:L150"/>
    <mergeCell ref="Z151:AF151"/>
    <mergeCell ref="R150:X150"/>
    <mergeCell ref="Z150:AF150"/>
    <mergeCell ref="O150:P151"/>
    <mergeCell ref="Q150:Q151"/>
    <mergeCell ref="C161:D161"/>
    <mergeCell ref="O161:P161"/>
    <mergeCell ref="C156:D156"/>
    <mergeCell ref="O156:P156"/>
    <mergeCell ref="C157:D157"/>
    <mergeCell ref="O157:P157"/>
    <mergeCell ref="C158:D158"/>
    <mergeCell ref="O158:P158"/>
    <mergeCell ref="C159:D159"/>
    <mergeCell ref="O159:P159"/>
    <mergeCell ref="C160:D160"/>
    <mergeCell ref="O160:P160"/>
    <mergeCell ref="C162:D162"/>
    <mergeCell ref="O182:P182"/>
    <mergeCell ref="O185:P185"/>
    <mergeCell ref="O180:P180"/>
    <mergeCell ref="O184:P184"/>
    <mergeCell ref="C26:D26"/>
    <mergeCell ref="O26:P26"/>
    <mergeCell ref="O30:P30"/>
    <mergeCell ref="C31:D31"/>
    <mergeCell ref="O31:P31"/>
    <mergeCell ref="R22:X22"/>
    <mergeCell ref="C24:D24"/>
    <mergeCell ref="O24:P24"/>
    <mergeCell ref="C25:D25"/>
    <mergeCell ref="O25:P25"/>
    <mergeCell ref="N22:N23"/>
    <mergeCell ref="O22:P23"/>
    <mergeCell ref="Q22:Q23"/>
    <mergeCell ref="C33:D33"/>
    <mergeCell ref="O33:P33"/>
    <mergeCell ref="C39:D39"/>
    <mergeCell ref="O39:P39"/>
    <mergeCell ref="C47:D47"/>
    <mergeCell ref="O47:P47"/>
    <mergeCell ref="O49:P49"/>
    <mergeCell ref="C44:D44"/>
    <mergeCell ref="O44:P44"/>
    <mergeCell ref="C45:D45"/>
    <mergeCell ref="O45:P45"/>
    <mergeCell ref="C46:D46"/>
    <mergeCell ref="O46:P46"/>
    <mergeCell ref="O48:P48"/>
    <mergeCell ref="B136:G136"/>
    <mergeCell ref="Z22:AF22"/>
    <mergeCell ref="Z23:AF23"/>
    <mergeCell ref="N1:Q1"/>
    <mergeCell ref="B21:L21"/>
    <mergeCell ref="N21:X21"/>
    <mergeCell ref="Z21:AF21"/>
    <mergeCell ref="B22:B23"/>
    <mergeCell ref="C22:D23"/>
    <mergeCell ref="E22:E23"/>
    <mergeCell ref="F22:L22"/>
    <mergeCell ref="C27:D27"/>
    <mergeCell ref="C32:D32"/>
    <mergeCell ref="O32:P32"/>
    <mergeCell ref="O27:P27"/>
    <mergeCell ref="Z32:AC32"/>
    <mergeCell ref="Z27:AG31"/>
    <mergeCell ref="C28:D28"/>
    <mergeCell ref="O28:P28"/>
    <mergeCell ref="C29:D29"/>
    <mergeCell ref="O29:P29"/>
    <mergeCell ref="C30:D30"/>
    <mergeCell ref="Z33:AC33"/>
    <mergeCell ref="C34:D34"/>
    <mergeCell ref="O34:P34"/>
    <mergeCell ref="Z34:AC34"/>
    <mergeCell ref="AD37:AD38"/>
    <mergeCell ref="AE37:AE38"/>
    <mergeCell ref="C35:D35"/>
    <mergeCell ref="O35:P35"/>
    <mergeCell ref="C36:D36"/>
    <mergeCell ref="O36:P36"/>
    <mergeCell ref="C37:D37"/>
    <mergeCell ref="O37:P37"/>
    <mergeCell ref="Z37:Z38"/>
    <mergeCell ref="AA37:AA38"/>
    <mergeCell ref="C38:D38"/>
    <mergeCell ref="O38:P38"/>
    <mergeCell ref="AF37:AF38"/>
    <mergeCell ref="Z39:Z40"/>
    <mergeCell ref="AA39:AA40"/>
    <mergeCell ref="AD39:AD40"/>
    <mergeCell ref="AE39:AE40"/>
    <mergeCell ref="AF39:AF40"/>
    <mergeCell ref="C40:D40"/>
    <mergeCell ref="O40:P40"/>
    <mergeCell ref="AF41:AF42"/>
    <mergeCell ref="C42:D42"/>
    <mergeCell ref="O42:P42"/>
    <mergeCell ref="AD41:AD42"/>
    <mergeCell ref="AE41:AE42"/>
    <mergeCell ref="C43:D43"/>
    <mergeCell ref="O43:P43"/>
    <mergeCell ref="Z41:Z42"/>
    <mergeCell ref="AA41:AA42"/>
    <mergeCell ref="C41:D41"/>
    <mergeCell ref="O41:P41"/>
    <mergeCell ref="AE51:AF51"/>
    <mergeCell ref="C52:D52"/>
    <mergeCell ref="O52:P52"/>
    <mergeCell ref="C50:D50"/>
    <mergeCell ref="O50:P50"/>
    <mergeCell ref="C48:D48"/>
    <mergeCell ref="C49:D49"/>
    <mergeCell ref="C56:D56"/>
    <mergeCell ref="O56:P56"/>
    <mergeCell ref="C51:D51"/>
    <mergeCell ref="O51:P51"/>
    <mergeCell ref="C53:D53"/>
    <mergeCell ref="C55:D55"/>
    <mergeCell ref="C54:D54"/>
    <mergeCell ref="O54:P54"/>
    <mergeCell ref="O55:P55"/>
    <mergeCell ref="O53:P53"/>
    <mergeCell ref="C63:D63"/>
    <mergeCell ref="O63:P63"/>
    <mergeCell ref="C61:D61"/>
    <mergeCell ref="C57:D57"/>
    <mergeCell ref="O57:P57"/>
    <mergeCell ref="O58:P58"/>
    <mergeCell ref="C59:D59"/>
    <mergeCell ref="O59:P59"/>
    <mergeCell ref="C58:D58"/>
    <mergeCell ref="C60:D60"/>
    <mergeCell ref="O60:P60"/>
    <mergeCell ref="O61:P61"/>
    <mergeCell ref="C62:D62"/>
    <mergeCell ref="O62:P62"/>
    <mergeCell ref="O68:P68"/>
    <mergeCell ref="O65:P65"/>
    <mergeCell ref="C64:D64"/>
    <mergeCell ref="C68:D68"/>
    <mergeCell ref="C65:D65"/>
    <mergeCell ref="O64:P64"/>
    <mergeCell ref="C66:D66"/>
    <mergeCell ref="O66:P66"/>
    <mergeCell ref="C67:D67"/>
    <mergeCell ref="O67:P67"/>
    <mergeCell ref="C76:D76"/>
    <mergeCell ref="O76:P76"/>
    <mergeCell ref="C69:C70"/>
    <mergeCell ref="O69:O70"/>
    <mergeCell ref="C71:D71"/>
    <mergeCell ref="O71:P71"/>
    <mergeCell ref="N72:S72"/>
    <mergeCell ref="C73:D73"/>
    <mergeCell ref="O73:P73"/>
    <mergeCell ref="B72:G72"/>
    <mergeCell ref="C74:D74"/>
    <mergeCell ref="O74:P74"/>
    <mergeCell ref="C75:D75"/>
    <mergeCell ref="O75:P75"/>
    <mergeCell ref="C81:D81"/>
    <mergeCell ref="O81:P81"/>
    <mergeCell ref="C77:D77"/>
    <mergeCell ref="C78:D78"/>
    <mergeCell ref="C79:D79"/>
    <mergeCell ref="C80:D80"/>
    <mergeCell ref="O77:P77"/>
    <mergeCell ref="O78:P78"/>
    <mergeCell ref="B85:L85"/>
    <mergeCell ref="Z86:AF86"/>
    <mergeCell ref="O79:P79"/>
    <mergeCell ref="O80:P80"/>
    <mergeCell ref="C82:D82"/>
    <mergeCell ref="C83:D83"/>
    <mergeCell ref="B86:B87"/>
    <mergeCell ref="C86:D87"/>
    <mergeCell ref="E86:E87"/>
    <mergeCell ref="F86:L86"/>
    <mergeCell ref="Z87:AF87"/>
    <mergeCell ref="O82:P82"/>
    <mergeCell ref="O83:P83"/>
    <mergeCell ref="N86:N87"/>
    <mergeCell ref="O86:P87"/>
    <mergeCell ref="Q86:Q87"/>
    <mergeCell ref="R86:X86"/>
    <mergeCell ref="N85:X85"/>
    <mergeCell ref="Z85:AF85"/>
    <mergeCell ref="C88:D88"/>
    <mergeCell ref="O88:P88"/>
    <mergeCell ref="O94:P94"/>
    <mergeCell ref="O89:P89"/>
    <mergeCell ref="C90:D90"/>
    <mergeCell ref="O90:P90"/>
    <mergeCell ref="C91:D91"/>
    <mergeCell ref="O91:P91"/>
    <mergeCell ref="C92:D92"/>
    <mergeCell ref="C89:D89"/>
    <mergeCell ref="Z91:AG95"/>
    <mergeCell ref="C95:D95"/>
    <mergeCell ref="O95:P95"/>
    <mergeCell ref="C96:D96"/>
    <mergeCell ref="O96:P96"/>
    <mergeCell ref="Z96:AC96"/>
    <mergeCell ref="O92:P92"/>
    <mergeCell ref="C93:D93"/>
    <mergeCell ref="O93:P93"/>
    <mergeCell ref="C94:D94"/>
    <mergeCell ref="C99:D99"/>
    <mergeCell ref="Z101:Z102"/>
    <mergeCell ref="O97:P97"/>
    <mergeCell ref="Z97:AC97"/>
    <mergeCell ref="C98:D98"/>
    <mergeCell ref="O98:P98"/>
    <mergeCell ref="Z98:AC98"/>
    <mergeCell ref="O99:P99"/>
    <mergeCell ref="C97:D97"/>
    <mergeCell ref="AF101:AF102"/>
    <mergeCell ref="C102:D102"/>
    <mergeCell ref="O102:P102"/>
    <mergeCell ref="C100:D100"/>
    <mergeCell ref="O100:P100"/>
    <mergeCell ref="C101:D101"/>
    <mergeCell ref="O101:P101"/>
    <mergeCell ref="AD103:AD104"/>
    <mergeCell ref="AE103:AE104"/>
    <mergeCell ref="AA101:AA102"/>
    <mergeCell ref="AD101:AD102"/>
    <mergeCell ref="AE101:AE102"/>
    <mergeCell ref="C103:D103"/>
    <mergeCell ref="O103:P103"/>
    <mergeCell ref="Z103:Z104"/>
    <mergeCell ref="AA103:AA104"/>
    <mergeCell ref="AF103:AF104"/>
    <mergeCell ref="O104:P104"/>
    <mergeCell ref="C105:D105"/>
    <mergeCell ref="O105:P105"/>
    <mergeCell ref="AF105:AF106"/>
    <mergeCell ref="C106:D106"/>
    <mergeCell ref="O106:P106"/>
    <mergeCell ref="AD105:AD106"/>
    <mergeCell ref="AE105:AE106"/>
    <mergeCell ref="C104:D104"/>
    <mergeCell ref="Z105:Z106"/>
    <mergeCell ref="AA105:AA106"/>
    <mergeCell ref="C108:D108"/>
    <mergeCell ref="O108:P108"/>
    <mergeCell ref="C111:D111"/>
    <mergeCell ref="O111:P111"/>
    <mergeCell ref="C107:D107"/>
    <mergeCell ref="O107:P107"/>
    <mergeCell ref="C109:D109"/>
    <mergeCell ref="O109:P109"/>
    <mergeCell ref="C110:D110"/>
    <mergeCell ref="O110:P110"/>
    <mergeCell ref="O112:P112"/>
    <mergeCell ref="C113:D113"/>
    <mergeCell ref="O113:P113"/>
    <mergeCell ref="C114:D114"/>
    <mergeCell ref="O114:P114"/>
    <mergeCell ref="C112:D112"/>
    <mergeCell ref="AE115:AF115"/>
    <mergeCell ref="C116:D116"/>
    <mergeCell ref="O116:P116"/>
    <mergeCell ref="O117:P117"/>
    <mergeCell ref="C117:D117"/>
    <mergeCell ref="C120:D120"/>
    <mergeCell ref="O120:P120"/>
    <mergeCell ref="C115:D115"/>
    <mergeCell ref="O115:P115"/>
    <mergeCell ref="C123:D123"/>
    <mergeCell ref="O123:P123"/>
    <mergeCell ref="C118:D118"/>
    <mergeCell ref="O118:P118"/>
    <mergeCell ref="C119:D119"/>
    <mergeCell ref="O119:P119"/>
    <mergeCell ref="C121:D121"/>
    <mergeCell ref="O121:P121"/>
    <mergeCell ref="C122:D122"/>
    <mergeCell ref="O122:P122"/>
    <mergeCell ref="C130:D130"/>
    <mergeCell ref="O130:P130"/>
    <mergeCell ref="C131:D131"/>
    <mergeCell ref="C124:D124"/>
    <mergeCell ref="O124:P124"/>
    <mergeCell ref="C125:D125"/>
    <mergeCell ref="O125:P125"/>
    <mergeCell ref="C126:D126"/>
    <mergeCell ref="O126:P126"/>
    <mergeCell ref="C129:D129"/>
    <mergeCell ref="O137:P137"/>
    <mergeCell ref="N136:S136"/>
    <mergeCell ref="C127:D127"/>
    <mergeCell ref="O127:P127"/>
    <mergeCell ref="C128:D128"/>
    <mergeCell ref="O128:P128"/>
    <mergeCell ref="O129:P129"/>
    <mergeCell ref="C132:D132"/>
    <mergeCell ref="O132:P132"/>
    <mergeCell ref="O131:P131"/>
    <mergeCell ref="O135:P135"/>
    <mergeCell ref="C133:C134"/>
    <mergeCell ref="O133:O134"/>
    <mergeCell ref="C135:D135"/>
    <mergeCell ref="C137:D137"/>
    <mergeCell ref="O146:P146"/>
    <mergeCell ref="C146:D146"/>
    <mergeCell ref="O138:P138"/>
    <mergeCell ref="O139:P139"/>
    <mergeCell ref="O140:P140"/>
    <mergeCell ref="O141:P141"/>
    <mergeCell ref="O142:P142"/>
    <mergeCell ref="O143:P143"/>
    <mergeCell ref="O144:P144"/>
    <mergeCell ref="C145:D145"/>
    <mergeCell ref="O145:P145"/>
    <mergeCell ref="C143:D143"/>
    <mergeCell ref="C144:D144"/>
    <mergeCell ref="C155:D155"/>
    <mergeCell ref="O155:P155"/>
    <mergeCell ref="O147:P147"/>
    <mergeCell ref="C152:D152"/>
    <mergeCell ref="O152:P152"/>
    <mergeCell ref="B149:L149"/>
    <mergeCell ref="N149:X149"/>
    <mergeCell ref="C147:D147"/>
    <mergeCell ref="N150:N151"/>
    <mergeCell ref="C153:D153"/>
    <mergeCell ref="O153:P153"/>
    <mergeCell ref="C154:D154"/>
    <mergeCell ref="O154:P154"/>
    <mergeCell ref="C141:D141"/>
    <mergeCell ref="C142:D142"/>
    <mergeCell ref="C138:D138"/>
    <mergeCell ref="C139:D139"/>
    <mergeCell ref="C140:D140"/>
    <mergeCell ref="O162:P162"/>
    <mergeCell ref="O165:P165"/>
    <mergeCell ref="C166:D166"/>
    <mergeCell ref="O166:P166"/>
    <mergeCell ref="C163:D163"/>
    <mergeCell ref="O163:P163"/>
    <mergeCell ref="C164:D164"/>
    <mergeCell ref="O164:P164"/>
    <mergeCell ref="C165:D165"/>
    <mergeCell ref="C167:D167"/>
    <mergeCell ref="O167:P167"/>
    <mergeCell ref="C168:D168"/>
    <mergeCell ref="O168:P168"/>
    <mergeCell ref="C173:D173"/>
    <mergeCell ref="O173:P173"/>
    <mergeCell ref="C169:D169"/>
    <mergeCell ref="O169:P169"/>
    <mergeCell ref="C170:D170"/>
    <mergeCell ref="O170:P170"/>
    <mergeCell ref="C171:D171"/>
    <mergeCell ref="O171:P171"/>
    <mergeCell ref="C172:D172"/>
    <mergeCell ref="O172:P172"/>
    <mergeCell ref="O186:P186"/>
    <mergeCell ref="O187:P187"/>
    <mergeCell ref="C189:D189"/>
    <mergeCell ref="O189:P189"/>
    <mergeCell ref="C190:D190"/>
    <mergeCell ref="O196:P196"/>
    <mergeCell ref="C194:D194"/>
    <mergeCell ref="O194:P194"/>
    <mergeCell ref="O190:P190"/>
    <mergeCell ref="C195:D195"/>
    <mergeCell ref="O195:P195"/>
    <mergeCell ref="C196:D196"/>
    <mergeCell ref="O199:P199"/>
    <mergeCell ref="O201:P201"/>
    <mergeCell ref="O202:P202"/>
    <mergeCell ref="C197:C198"/>
    <mergeCell ref="O197:O198"/>
    <mergeCell ref="N200:S200"/>
    <mergeCell ref="C201:D201"/>
    <mergeCell ref="C202:D202"/>
    <mergeCell ref="O193:P193"/>
    <mergeCell ref="Q214:Q215"/>
    <mergeCell ref="R214:X214"/>
    <mergeCell ref="Z214:AF214"/>
    <mergeCell ref="Z215:AF215"/>
    <mergeCell ref="N213:X213"/>
    <mergeCell ref="O222:P222"/>
    <mergeCell ref="C223:D223"/>
    <mergeCell ref="O223:P223"/>
    <mergeCell ref="Z226:AC226"/>
    <mergeCell ref="C216:D216"/>
    <mergeCell ref="O216:P216"/>
    <mergeCell ref="O217:P217"/>
    <mergeCell ref="C217:D217"/>
    <mergeCell ref="O228:P228"/>
    <mergeCell ref="Z224:AC224"/>
    <mergeCell ref="C224:D224"/>
    <mergeCell ref="O224:P224"/>
    <mergeCell ref="C225:D225"/>
    <mergeCell ref="O225:P225"/>
    <mergeCell ref="Z225:AC225"/>
    <mergeCell ref="C226:D226"/>
    <mergeCell ref="O226:P226"/>
    <mergeCell ref="C227:D227"/>
    <mergeCell ref="O227:P227"/>
    <mergeCell ref="C218:D218"/>
    <mergeCell ref="O218:P218"/>
    <mergeCell ref="C219:D219"/>
    <mergeCell ref="O219:P219"/>
    <mergeCell ref="Z219:AG223"/>
    <mergeCell ref="C220:D220"/>
    <mergeCell ref="O220:P220"/>
    <mergeCell ref="O221:P221"/>
    <mergeCell ref="O240:P240"/>
    <mergeCell ref="C241:D241"/>
    <mergeCell ref="O241:P241"/>
    <mergeCell ref="C239:D239"/>
    <mergeCell ref="C249:D249"/>
    <mergeCell ref="O249:P249"/>
    <mergeCell ref="C243:D243"/>
    <mergeCell ref="O243:P243"/>
    <mergeCell ref="C244:D244"/>
    <mergeCell ref="O244:P244"/>
    <mergeCell ref="O245:P245"/>
    <mergeCell ref="C246:D246"/>
    <mergeCell ref="O246:P246"/>
    <mergeCell ref="C245:D245"/>
    <mergeCell ref="C247:D247"/>
    <mergeCell ref="O247:P247"/>
    <mergeCell ref="C248:D248"/>
    <mergeCell ref="O248:P248"/>
    <mergeCell ref="O254:P254"/>
    <mergeCell ref="C253:D253"/>
    <mergeCell ref="O253:P253"/>
    <mergeCell ref="C250:D250"/>
    <mergeCell ref="O250:P250"/>
    <mergeCell ref="C251:D251"/>
    <mergeCell ref="O251:P251"/>
    <mergeCell ref="C256:D256"/>
    <mergeCell ref="O256:P256"/>
    <mergeCell ref="O257:P257"/>
    <mergeCell ref="C255:D255"/>
    <mergeCell ref="O255:P255"/>
    <mergeCell ref="C257:D257"/>
    <mergeCell ref="O261:O262"/>
    <mergeCell ref="C263:D263"/>
    <mergeCell ref="O263:P263"/>
    <mergeCell ref="N264:S264"/>
    <mergeCell ref="B264:G264"/>
    <mergeCell ref="O258:P258"/>
    <mergeCell ref="C259:D259"/>
    <mergeCell ref="O259:P259"/>
    <mergeCell ref="O260:P260"/>
    <mergeCell ref="C260:D260"/>
    <mergeCell ref="N278:N279"/>
    <mergeCell ref="O278:P279"/>
    <mergeCell ref="B278:B279"/>
    <mergeCell ref="C278:D279"/>
    <mergeCell ref="E278:E279"/>
    <mergeCell ref="B277:L277"/>
    <mergeCell ref="F278:L278"/>
    <mergeCell ref="N277:X277"/>
    <mergeCell ref="C280:D280"/>
    <mergeCell ref="O280:P280"/>
    <mergeCell ref="Q278:Q279"/>
    <mergeCell ref="R278:X278"/>
    <mergeCell ref="C285:D285"/>
    <mergeCell ref="O285:P285"/>
    <mergeCell ref="C284:D284"/>
    <mergeCell ref="O284:P284"/>
    <mergeCell ref="C286:D286"/>
    <mergeCell ref="O286:P286"/>
    <mergeCell ref="C281:D281"/>
    <mergeCell ref="O281:P281"/>
    <mergeCell ref="C282:D282"/>
    <mergeCell ref="O282:P282"/>
    <mergeCell ref="C283:D283"/>
    <mergeCell ref="O283:P283"/>
    <mergeCell ref="O291:P291"/>
    <mergeCell ref="C288:D288"/>
    <mergeCell ref="O288:P288"/>
    <mergeCell ref="C289:D289"/>
    <mergeCell ref="O289:P289"/>
    <mergeCell ref="Z289:AC289"/>
    <mergeCell ref="C290:D290"/>
    <mergeCell ref="O290:P290"/>
    <mergeCell ref="O297:P297"/>
    <mergeCell ref="C292:D292"/>
    <mergeCell ref="O292:P292"/>
    <mergeCell ref="C293:D293"/>
    <mergeCell ref="O293:P293"/>
    <mergeCell ref="C294:D294"/>
    <mergeCell ref="O294:P294"/>
    <mergeCell ref="C295:D295"/>
    <mergeCell ref="O295:P295"/>
    <mergeCell ref="C296:D296"/>
    <mergeCell ref="O296:P296"/>
    <mergeCell ref="AD297:AD298"/>
    <mergeCell ref="AE297:AE298"/>
    <mergeCell ref="AF297:AF298"/>
    <mergeCell ref="C299:D299"/>
    <mergeCell ref="O299:P299"/>
    <mergeCell ref="C298:D298"/>
    <mergeCell ref="O298:P298"/>
    <mergeCell ref="Z297:Z298"/>
    <mergeCell ref="AA297:AA298"/>
    <mergeCell ref="C297:D297"/>
    <mergeCell ref="C306:D306"/>
    <mergeCell ref="O306:P306"/>
    <mergeCell ref="C304:D304"/>
    <mergeCell ref="C300:D300"/>
    <mergeCell ref="O300:P300"/>
    <mergeCell ref="C301:D301"/>
    <mergeCell ref="O301:P301"/>
    <mergeCell ref="C302:D302"/>
    <mergeCell ref="O302:P302"/>
    <mergeCell ref="C303:D303"/>
    <mergeCell ref="O303:P303"/>
    <mergeCell ref="O304:P304"/>
    <mergeCell ref="C305:D305"/>
    <mergeCell ref="O305:P305"/>
    <mergeCell ref="O317:P317"/>
    <mergeCell ref="C318:D318"/>
    <mergeCell ref="O318:P318"/>
    <mergeCell ref="N328:S328"/>
    <mergeCell ref="O325:O326"/>
    <mergeCell ref="O327:P327"/>
    <mergeCell ref="C327:D327"/>
    <mergeCell ref="C329:D329"/>
    <mergeCell ref="O329:P329"/>
    <mergeCell ref="O319:P319"/>
    <mergeCell ref="C320:D320"/>
    <mergeCell ref="O320:P320"/>
    <mergeCell ref="O321:P321"/>
    <mergeCell ref="O322:P322"/>
    <mergeCell ref="O323:P323"/>
    <mergeCell ref="C319:D319"/>
    <mergeCell ref="O324:P324"/>
    <mergeCell ref="C330:D330"/>
    <mergeCell ref="O330:P330"/>
    <mergeCell ref="C331:D331"/>
    <mergeCell ref="O331:P331"/>
    <mergeCell ref="C337:D337"/>
    <mergeCell ref="O337:P337"/>
    <mergeCell ref="C332:D332"/>
    <mergeCell ref="O332:P332"/>
    <mergeCell ref="C333:D333"/>
    <mergeCell ref="C334:D334"/>
    <mergeCell ref="C335:D335"/>
    <mergeCell ref="C336:D336"/>
    <mergeCell ref="Z341:AF341"/>
    <mergeCell ref="O333:P333"/>
    <mergeCell ref="O334:P334"/>
    <mergeCell ref="O335:P335"/>
    <mergeCell ref="O336:P336"/>
    <mergeCell ref="O338:P338"/>
    <mergeCell ref="O339:P339"/>
    <mergeCell ref="C338:D338"/>
    <mergeCell ref="C339:D339"/>
    <mergeCell ref="Q342:Q343"/>
    <mergeCell ref="R342:X342"/>
    <mergeCell ref="N341:X341"/>
    <mergeCell ref="B341:L341"/>
    <mergeCell ref="B342:B343"/>
    <mergeCell ref="C342:D343"/>
    <mergeCell ref="E342:E343"/>
    <mergeCell ref="F342:L342"/>
    <mergeCell ref="Z342:AF342"/>
    <mergeCell ref="Z343:AF343"/>
    <mergeCell ref="O347:P347"/>
    <mergeCell ref="C344:D344"/>
    <mergeCell ref="N342:N343"/>
    <mergeCell ref="O342:P343"/>
    <mergeCell ref="O344:P344"/>
    <mergeCell ref="C345:D345"/>
    <mergeCell ref="O345:P345"/>
    <mergeCell ref="C346:D346"/>
    <mergeCell ref="O346:P346"/>
    <mergeCell ref="C347:D347"/>
    <mergeCell ref="O355:P355"/>
    <mergeCell ref="C353:D353"/>
    <mergeCell ref="O348:P348"/>
    <mergeCell ref="C349:D349"/>
    <mergeCell ref="O349:P349"/>
    <mergeCell ref="O350:P350"/>
    <mergeCell ref="C351:D351"/>
    <mergeCell ref="O351:P351"/>
    <mergeCell ref="O352:P352"/>
    <mergeCell ref="O353:P353"/>
    <mergeCell ref="C354:D354"/>
    <mergeCell ref="O354:P354"/>
    <mergeCell ref="O356:P356"/>
    <mergeCell ref="C357:D357"/>
    <mergeCell ref="O357:P357"/>
    <mergeCell ref="C358:D358"/>
    <mergeCell ref="O358:P358"/>
    <mergeCell ref="C356:D356"/>
    <mergeCell ref="C350:D350"/>
    <mergeCell ref="Z357:Z358"/>
    <mergeCell ref="C364:D364"/>
    <mergeCell ref="O364:P364"/>
    <mergeCell ref="Z359:Z360"/>
    <mergeCell ref="C363:D363"/>
    <mergeCell ref="O363:P363"/>
    <mergeCell ref="AA359:AA360"/>
    <mergeCell ref="O361:P361"/>
    <mergeCell ref="C362:D362"/>
    <mergeCell ref="O362:P362"/>
    <mergeCell ref="O360:P360"/>
    <mergeCell ref="C367:D367"/>
    <mergeCell ref="O367:P367"/>
    <mergeCell ref="C365:D365"/>
    <mergeCell ref="O365:P365"/>
    <mergeCell ref="C366:D366"/>
    <mergeCell ref="C370:D370"/>
    <mergeCell ref="O370:P370"/>
    <mergeCell ref="O377:P377"/>
    <mergeCell ref="C374:D374"/>
    <mergeCell ref="O374:P374"/>
    <mergeCell ref="C380:D380"/>
    <mergeCell ref="O380:P380"/>
    <mergeCell ref="C378:D378"/>
    <mergeCell ref="O378:P378"/>
    <mergeCell ref="C379:D379"/>
    <mergeCell ref="O379:P379"/>
    <mergeCell ref="C381:D381"/>
    <mergeCell ref="O381:P381"/>
    <mergeCell ref="O386:P386"/>
    <mergeCell ref="O387:P387"/>
    <mergeCell ref="C382:D382"/>
    <mergeCell ref="C383:D383"/>
    <mergeCell ref="C384:D384"/>
    <mergeCell ref="C387:D387"/>
    <mergeCell ref="C385:D385"/>
    <mergeCell ref="C386:D386"/>
    <mergeCell ref="O394:P394"/>
    <mergeCell ref="O391:P391"/>
    <mergeCell ref="N392:S392"/>
    <mergeCell ref="B392:G392"/>
    <mergeCell ref="C388:D388"/>
    <mergeCell ref="O389:O390"/>
    <mergeCell ref="C393:D393"/>
    <mergeCell ref="O393:P393"/>
    <mergeCell ref="C389:C390"/>
    <mergeCell ref="O388:P388"/>
    <mergeCell ref="C398:D398"/>
    <mergeCell ref="O402:P402"/>
    <mergeCell ref="C391:D391"/>
    <mergeCell ref="O395:P395"/>
    <mergeCell ref="C396:D396"/>
    <mergeCell ref="O396:P396"/>
    <mergeCell ref="O397:P397"/>
    <mergeCell ref="C397:D397"/>
    <mergeCell ref="C395:D395"/>
    <mergeCell ref="C394:D394"/>
    <mergeCell ref="C401:D401"/>
    <mergeCell ref="O401:P401"/>
    <mergeCell ref="C399:D399"/>
    <mergeCell ref="C400:D400"/>
    <mergeCell ref="O399:P399"/>
    <mergeCell ref="O400:P400"/>
    <mergeCell ref="C402:D402"/>
    <mergeCell ref="O408:P408"/>
    <mergeCell ref="C406:D407"/>
    <mergeCell ref="E406:E407"/>
    <mergeCell ref="O403:P403"/>
    <mergeCell ref="B405:L405"/>
    <mergeCell ref="N405:X405"/>
    <mergeCell ref="R406:X406"/>
    <mergeCell ref="B406:B407"/>
    <mergeCell ref="C409:D409"/>
    <mergeCell ref="O409:P409"/>
    <mergeCell ref="C410:D410"/>
    <mergeCell ref="O410:P410"/>
    <mergeCell ref="C412:D412"/>
    <mergeCell ref="O412:P412"/>
    <mergeCell ref="C411:D411"/>
    <mergeCell ref="F406:L406"/>
    <mergeCell ref="N406:N407"/>
    <mergeCell ref="O413:P413"/>
    <mergeCell ref="C414:D414"/>
    <mergeCell ref="O414:P414"/>
    <mergeCell ref="C415:D415"/>
    <mergeCell ref="O415:P415"/>
    <mergeCell ref="C421:D421"/>
    <mergeCell ref="O421:P421"/>
    <mergeCell ref="C416:D416"/>
    <mergeCell ref="O416:P416"/>
    <mergeCell ref="C417:D417"/>
    <mergeCell ref="O417:P417"/>
    <mergeCell ref="C418:D418"/>
    <mergeCell ref="O418:P418"/>
    <mergeCell ref="C419:D419"/>
    <mergeCell ref="O419:P419"/>
    <mergeCell ref="C420:D420"/>
    <mergeCell ref="O420:P420"/>
    <mergeCell ref="O422:P422"/>
    <mergeCell ref="C423:D423"/>
    <mergeCell ref="O423:P423"/>
    <mergeCell ref="C424:D424"/>
    <mergeCell ref="O424:P424"/>
    <mergeCell ref="C437:D437"/>
    <mergeCell ref="C434:D434"/>
    <mergeCell ref="O432:P432"/>
    <mergeCell ref="C433:D433"/>
    <mergeCell ref="O433:P433"/>
    <mergeCell ref="C432:D432"/>
    <mergeCell ref="O436:P436"/>
    <mergeCell ref="O441:P441"/>
    <mergeCell ref="C442:D442"/>
    <mergeCell ref="O442:P442"/>
    <mergeCell ref="O443:P443"/>
    <mergeCell ref="C443:D443"/>
    <mergeCell ref="C441:D441"/>
    <mergeCell ref="O430:P430"/>
    <mergeCell ref="O438:P438"/>
    <mergeCell ref="C439:D439"/>
    <mergeCell ref="C425:D425"/>
    <mergeCell ref="O425:P425"/>
    <mergeCell ref="C426:D426"/>
    <mergeCell ref="O426:P426"/>
    <mergeCell ref="O434:P434"/>
    <mergeCell ref="O437:P437"/>
    <mergeCell ref="C436:D436"/>
    <mergeCell ref="N456:S456"/>
    <mergeCell ref="C458:D458"/>
    <mergeCell ref="O458:P458"/>
    <mergeCell ref="B456:G456"/>
    <mergeCell ref="O461:P461"/>
    <mergeCell ref="O462:P462"/>
    <mergeCell ref="C457:D457"/>
    <mergeCell ref="O457:P457"/>
    <mergeCell ref="C459:D459"/>
    <mergeCell ref="O459:P459"/>
    <mergeCell ref="C460:D460"/>
    <mergeCell ref="O460:P460"/>
    <mergeCell ref="O475:P475"/>
    <mergeCell ref="C475:D475"/>
    <mergeCell ref="O463:P463"/>
    <mergeCell ref="O464:P464"/>
    <mergeCell ref="C465:D465"/>
    <mergeCell ref="O465:P465"/>
    <mergeCell ref="O466:P466"/>
    <mergeCell ref="O467:P467"/>
    <mergeCell ref="C466:D466"/>
    <mergeCell ref="C467:D467"/>
    <mergeCell ref="O472:P472"/>
    <mergeCell ref="C473:D473"/>
    <mergeCell ref="O473:P473"/>
    <mergeCell ref="C474:D474"/>
    <mergeCell ref="O474:P474"/>
    <mergeCell ref="N469:X469"/>
    <mergeCell ref="O476:P476"/>
    <mergeCell ref="C477:D477"/>
    <mergeCell ref="O477:P477"/>
    <mergeCell ref="O478:P478"/>
    <mergeCell ref="C479:D479"/>
    <mergeCell ref="O479:P479"/>
    <mergeCell ref="C478:D478"/>
    <mergeCell ref="O480:P480"/>
    <mergeCell ref="O481:P481"/>
    <mergeCell ref="Z480:AC480"/>
    <mergeCell ref="Z481:AC481"/>
    <mergeCell ref="O483:P483"/>
    <mergeCell ref="C484:D484"/>
    <mergeCell ref="O484:P484"/>
    <mergeCell ref="C482:D482"/>
    <mergeCell ref="O482:P482"/>
    <mergeCell ref="C481:D481"/>
    <mergeCell ref="C483:D483"/>
    <mergeCell ref="Z475:AG479"/>
    <mergeCell ref="Z482:AC482"/>
    <mergeCell ref="C476:D476"/>
    <mergeCell ref="C480:D480"/>
    <mergeCell ref="O498:P498"/>
    <mergeCell ref="O504:P504"/>
    <mergeCell ref="O505:P505"/>
    <mergeCell ref="O506:P506"/>
    <mergeCell ref="O507:P507"/>
    <mergeCell ref="O521:P521"/>
    <mergeCell ref="C513:D513"/>
    <mergeCell ref="C528:D528"/>
    <mergeCell ref="C530:D530"/>
    <mergeCell ref="O523:P523"/>
    <mergeCell ref="C524:D524"/>
    <mergeCell ref="O524:P524"/>
    <mergeCell ref="O525:P525"/>
    <mergeCell ref="O526:P526"/>
    <mergeCell ref="O527:P527"/>
    <mergeCell ref="C527:D527"/>
    <mergeCell ref="C525:D525"/>
    <mergeCell ref="O537:P537"/>
    <mergeCell ref="C538:D538"/>
    <mergeCell ref="O538:P538"/>
    <mergeCell ref="C539:D539"/>
    <mergeCell ref="O539:P539"/>
    <mergeCell ref="B533:L533"/>
    <mergeCell ref="N533:X533"/>
    <mergeCell ref="C531:D531"/>
    <mergeCell ref="C529:D529"/>
    <mergeCell ref="O528:P528"/>
    <mergeCell ref="O529:P529"/>
    <mergeCell ref="O530:P530"/>
    <mergeCell ref="O531:P531"/>
    <mergeCell ref="C536:D536"/>
    <mergeCell ref="O536:P536"/>
    <mergeCell ref="O534:P535"/>
    <mergeCell ref="C523:D523"/>
    <mergeCell ref="O547:P547"/>
    <mergeCell ref="C548:D548"/>
    <mergeCell ref="O548:P548"/>
    <mergeCell ref="O549:P549"/>
    <mergeCell ref="C550:D550"/>
    <mergeCell ref="O550:P550"/>
    <mergeCell ref="C551:D551"/>
    <mergeCell ref="O551:P551"/>
    <mergeCell ref="O554:P554"/>
    <mergeCell ref="C552:D552"/>
    <mergeCell ref="O552:P552"/>
    <mergeCell ref="O553:P553"/>
    <mergeCell ref="C549:D549"/>
    <mergeCell ref="C555:D555"/>
    <mergeCell ref="O555:P555"/>
    <mergeCell ref="O559:P559"/>
    <mergeCell ref="C556:D556"/>
    <mergeCell ref="O556:P556"/>
    <mergeCell ref="C559:D559"/>
    <mergeCell ref="O561:P561"/>
    <mergeCell ref="C560:D560"/>
    <mergeCell ref="O560:P560"/>
    <mergeCell ref="C573:D573"/>
    <mergeCell ref="O573:P573"/>
    <mergeCell ref="O563:P563"/>
    <mergeCell ref="C562:D562"/>
    <mergeCell ref="O568:P568"/>
    <mergeCell ref="C569:D569"/>
    <mergeCell ref="O569:P569"/>
    <mergeCell ref="O570:P570"/>
    <mergeCell ref="O562:P562"/>
    <mergeCell ref="O571:P571"/>
    <mergeCell ref="C570:D570"/>
    <mergeCell ref="C571:D571"/>
    <mergeCell ref="O572:P572"/>
    <mergeCell ref="C572:D572"/>
    <mergeCell ref="C563:D563"/>
    <mergeCell ref="O580:P580"/>
    <mergeCell ref="C581:C582"/>
    <mergeCell ref="O581:O582"/>
    <mergeCell ref="C583:D583"/>
    <mergeCell ref="O583:P583"/>
    <mergeCell ref="C580:D580"/>
    <mergeCell ref="N584:S584"/>
    <mergeCell ref="C585:D585"/>
    <mergeCell ref="O585:P585"/>
    <mergeCell ref="C586:D586"/>
    <mergeCell ref="O586:P586"/>
    <mergeCell ref="B584:G584"/>
    <mergeCell ref="O587:P587"/>
    <mergeCell ref="C588:D588"/>
    <mergeCell ref="O588:P588"/>
    <mergeCell ref="O594:P594"/>
    <mergeCell ref="O589:P589"/>
    <mergeCell ref="O590:P590"/>
    <mergeCell ref="C590:D590"/>
    <mergeCell ref="C587:D587"/>
    <mergeCell ref="C589:D589"/>
    <mergeCell ref="O595:P595"/>
    <mergeCell ref="C594:D594"/>
    <mergeCell ref="C595:D595"/>
    <mergeCell ref="O591:P591"/>
    <mergeCell ref="O592:P592"/>
    <mergeCell ref="C593:D593"/>
    <mergeCell ref="O593:P593"/>
    <mergeCell ref="C591:D591"/>
    <mergeCell ref="C592:D592"/>
    <mergeCell ref="N597:X597"/>
    <mergeCell ref="C600:D600"/>
    <mergeCell ref="O600:P600"/>
    <mergeCell ref="C601:D601"/>
    <mergeCell ref="O601:P601"/>
    <mergeCell ref="O602:P602"/>
    <mergeCell ref="B597:L597"/>
    <mergeCell ref="C602:D602"/>
    <mergeCell ref="O606:P606"/>
    <mergeCell ref="C605:D605"/>
    <mergeCell ref="C607:D607"/>
    <mergeCell ref="O607:P607"/>
    <mergeCell ref="O608:P608"/>
    <mergeCell ref="C609:D609"/>
    <mergeCell ref="O609:P609"/>
    <mergeCell ref="O614:P614"/>
    <mergeCell ref="C611:D611"/>
    <mergeCell ref="C614:D614"/>
    <mergeCell ref="C610:D610"/>
    <mergeCell ref="O610:P610"/>
    <mergeCell ref="O623:P623"/>
    <mergeCell ref="O611:P611"/>
    <mergeCell ref="C612:D612"/>
    <mergeCell ref="O612:P612"/>
    <mergeCell ref="C613:D613"/>
    <mergeCell ref="O613:P613"/>
    <mergeCell ref="O617:P617"/>
    <mergeCell ref="C620:D620"/>
    <mergeCell ref="O620:P620"/>
    <mergeCell ref="C618:D618"/>
    <mergeCell ref="C615:D615"/>
    <mergeCell ref="O615:P615"/>
    <mergeCell ref="C616:D616"/>
    <mergeCell ref="O616:P616"/>
    <mergeCell ref="C621:D621"/>
    <mergeCell ref="O621:P621"/>
    <mergeCell ref="C617:D617"/>
    <mergeCell ref="O624:P624"/>
    <mergeCell ref="C625:D625"/>
    <mergeCell ref="O625:P625"/>
    <mergeCell ref="C622:D622"/>
    <mergeCell ref="O622:P622"/>
    <mergeCell ref="C623:D623"/>
    <mergeCell ref="C624:D624"/>
    <mergeCell ref="C641:D641"/>
    <mergeCell ref="C637:D637"/>
    <mergeCell ref="O637:P637"/>
    <mergeCell ref="O626:P626"/>
    <mergeCell ref="O627:P627"/>
    <mergeCell ref="O628:P628"/>
    <mergeCell ref="C627:D627"/>
    <mergeCell ref="C644:D644"/>
    <mergeCell ref="N648:S648"/>
    <mergeCell ref="O644:P644"/>
    <mergeCell ref="C636:D636"/>
    <mergeCell ref="O636:P636"/>
    <mergeCell ref="O641:P641"/>
    <mergeCell ref="C642:D642"/>
    <mergeCell ref="O642:P642"/>
    <mergeCell ref="C643:D643"/>
    <mergeCell ref="O643:P643"/>
    <mergeCell ref="B648:G648"/>
    <mergeCell ref="C645:C646"/>
    <mergeCell ref="O645:O646"/>
    <mergeCell ref="C647:D647"/>
    <mergeCell ref="O647:P647"/>
    <mergeCell ref="O656:P656"/>
    <mergeCell ref="O654:P654"/>
    <mergeCell ref="C652:D652"/>
    <mergeCell ref="O652:P652"/>
    <mergeCell ref="O653:P653"/>
    <mergeCell ref="C653:D653"/>
    <mergeCell ref="Q662:Q663"/>
    <mergeCell ref="R662:X662"/>
    <mergeCell ref="O659:P659"/>
    <mergeCell ref="C657:D657"/>
    <mergeCell ref="O657:P657"/>
    <mergeCell ref="B661:L661"/>
    <mergeCell ref="N661:X661"/>
    <mergeCell ref="B662:B663"/>
    <mergeCell ref="C662:D663"/>
    <mergeCell ref="E662:E663"/>
    <mergeCell ref="F662:L662"/>
    <mergeCell ref="N662:N663"/>
    <mergeCell ref="O662:P663"/>
    <mergeCell ref="O671:P671"/>
    <mergeCell ref="O672:P672"/>
    <mergeCell ref="O673:P673"/>
    <mergeCell ref="C670:D670"/>
    <mergeCell ref="C674:D674"/>
    <mergeCell ref="O674:P674"/>
    <mergeCell ref="C675:D675"/>
    <mergeCell ref="O675:P675"/>
    <mergeCell ref="C681:D681"/>
    <mergeCell ref="O676:P676"/>
    <mergeCell ref="C677:D677"/>
    <mergeCell ref="O677:P677"/>
    <mergeCell ref="C678:D678"/>
    <mergeCell ref="O678:P678"/>
    <mergeCell ref="C676:D676"/>
    <mergeCell ref="C685:D685"/>
    <mergeCell ref="O685:P685"/>
    <mergeCell ref="C683:D683"/>
    <mergeCell ref="O683:P683"/>
    <mergeCell ref="C684:D684"/>
    <mergeCell ref="O684:P684"/>
    <mergeCell ref="C680:D680"/>
    <mergeCell ref="O698:P698"/>
    <mergeCell ref="C699:D699"/>
    <mergeCell ref="O699:P699"/>
    <mergeCell ref="C697:D697"/>
    <mergeCell ref="O697:P697"/>
    <mergeCell ref="C695:D695"/>
    <mergeCell ref="O695:P695"/>
    <mergeCell ref="C696:D696"/>
    <mergeCell ref="C703:D703"/>
    <mergeCell ref="O703:P703"/>
    <mergeCell ref="C704:D704"/>
    <mergeCell ref="O704:P704"/>
    <mergeCell ref="C705:D705"/>
    <mergeCell ref="O708:P708"/>
    <mergeCell ref="C709:C710"/>
    <mergeCell ref="O709:O710"/>
    <mergeCell ref="O705:P705"/>
    <mergeCell ref="C706:D706"/>
    <mergeCell ref="O706:P706"/>
    <mergeCell ref="C707:D707"/>
    <mergeCell ref="O707:P707"/>
    <mergeCell ref="O696:P696"/>
    <mergeCell ref="C700:D700"/>
    <mergeCell ref="O700:P700"/>
    <mergeCell ref="C701:D701"/>
    <mergeCell ref="O701:P701"/>
    <mergeCell ref="O721:P721"/>
    <mergeCell ref="O722:P722"/>
    <mergeCell ref="O723:P723"/>
    <mergeCell ref="C722:D722"/>
    <mergeCell ref="C723:D723"/>
    <mergeCell ref="C732:D732"/>
    <mergeCell ref="O732:P732"/>
    <mergeCell ref="O731:P731"/>
    <mergeCell ref="Z725:AF725"/>
    <mergeCell ref="N726:N727"/>
    <mergeCell ref="O726:P727"/>
    <mergeCell ref="Q726:Q727"/>
    <mergeCell ref="R726:X726"/>
    <mergeCell ref="Z726:AF726"/>
    <mergeCell ref="Z727:AF727"/>
    <mergeCell ref="N725:X725"/>
    <mergeCell ref="O717:P717"/>
    <mergeCell ref="O718:P718"/>
    <mergeCell ref="O719:P719"/>
    <mergeCell ref="O720:P720"/>
    <mergeCell ref="C744:D744"/>
    <mergeCell ref="O744:P744"/>
    <mergeCell ref="C745:D745"/>
    <mergeCell ref="O745:P745"/>
    <mergeCell ref="O738:P738"/>
    <mergeCell ref="O728:P728"/>
    <mergeCell ref="F726:L726"/>
    <mergeCell ref="C733:D733"/>
    <mergeCell ref="O733:P733"/>
    <mergeCell ref="C734:D734"/>
    <mergeCell ref="O734:P734"/>
    <mergeCell ref="O729:P729"/>
    <mergeCell ref="C730:D730"/>
    <mergeCell ref="O730:P730"/>
    <mergeCell ref="O743:P743"/>
    <mergeCell ref="C735:D735"/>
    <mergeCell ref="O735:P735"/>
    <mergeCell ref="C741:D741"/>
    <mergeCell ref="O741:P741"/>
    <mergeCell ref="C736:D736"/>
    <mergeCell ref="O736:P736"/>
    <mergeCell ref="C737:D737"/>
    <mergeCell ref="O737:P737"/>
    <mergeCell ref="C738:D738"/>
    <mergeCell ref="C739:D739"/>
    <mergeCell ref="O739:P739"/>
    <mergeCell ref="C742:D742"/>
    <mergeCell ref="O742:P742"/>
    <mergeCell ref="C740:D740"/>
    <mergeCell ref="O740:P740"/>
  </mergeCells>
  <phoneticPr fontId="3" type="noConversion"/>
  <pageMargins left="0.75" right="0.75" top="1" bottom="1" header="0.5" footer="0.5"/>
  <pageSetup paperSize="9" scale="34" orientation="portrait" r:id="rId1"/>
  <headerFooter alignWithMargins="0"/>
  <rowBreaks count="1" manualBreakCount="1">
    <brk id="19" max="16383" man="1"/>
  </rowBreaks>
  <colBreaks count="2" manualBreakCount="2">
    <brk id="24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в сбыт</vt:lpstr>
      <vt:lpstr>3-5 ЗАО К-РАЭСК</vt:lpstr>
      <vt:lpstr>'3-5 ЗАО К-РАЭСК'!Область_печати</vt:lpstr>
      <vt:lpstr>'баланс в сбыт'!Область_печати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ARM</cp:lastModifiedBy>
  <cp:lastPrinted>2016-04-06T11:30:46Z</cp:lastPrinted>
  <dcterms:created xsi:type="dcterms:W3CDTF">1996-10-08T23:32:33Z</dcterms:created>
  <dcterms:modified xsi:type="dcterms:W3CDTF">2016-04-06T11:30:48Z</dcterms:modified>
</cp:coreProperties>
</file>