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RM\Desktop\сайт к-раэск\19 г) об основных потребительских характеристиках\"/>
    </mc:Choice>
  </mc:AlternateContent>
  <bookViews>
    <workbookView xWindow="0" yWindow="0" windowWidth="16875" windowHeight="9135"/>
  </bookViews>
  <sheets>
    <sheet name="Баланс К-РАЭСК " sheetId="14" r:id="rId1"/>
    <sheet name="1 полугодие 2021" sheetId="16" r:id="rId2"/>
    <sheet name="2 полугодие 2021" sheetId="17" r:id="rId3"/>
  </sheets>
  <definedNames>
    <definedName name="_xlnm.Print_Area" localSheetId="2">'2 полугодие 2021'!$A$1:$K$75</definedName>
    <definedName name="_xlnm.Print_Area" localSheetId="0">'Баланс К-РАЭСК '!$A$1:$K$75</definedName>
  </definedNames>
  <calcPr calcId="152511"/>
</workbook>
</file>

<file path=xl/calcChain.xml><?xml version="1.0" encoding="utf-8"?>
<calcChain xmlns="http://schemas.openxmlformats.org/spreadsheetml/2006/main">
  <c r="J56" i="14" l="1"/>
  <c r="J55" i="14"/>
  <c r="J51" i="14"/>
  <c r="J50" i="14"/>
  <c r="J47" i="14"/>
  <c r="K35" i="14"/>
  <c r="G35" i="14" s="1"/>
  <c r="E35" i="14" s="1"/>
  <c r="K34" i="14"/>
  <c r="J34" i="14"/>
  <c r="K33" i="14"/>
  <c r="J33" i="14"/>
  <c r="K32" i="14"/>
  <c r="J32" i="14"/>
  <c r="E13" i="14"/>
  <c r="G35" i="16"/>
  <c r="E35" i="16" s="1"/>
  <c r="G56" i="17" l="1"/>
  <c r="E56" i="17" s="1"/>
  <c r="G55" i="17"/>
  <c r="E55" i="17" s="1"/>
  <c r="J49" i="17"/>
  <c r="G50" i="17"/>
  <c r="K49" i="17"/>
  <c r="I49" i="17"/>
  <c r="H49" i="17"/>
  <c r="F49" i="17"/>
  <c r="G48" i="17"/>
  <c r="E48" i="17"/>
  <c r="G47" i="17"/>
  <c r="E47" i="17" s="1"/>
  <c r="G46" i="17"/>
  <c r="E46" i="17" s="1"/>
  <c r="K40" i="17"/>
  <c r="J40" i="17"/>
  <c r="I40" i="17"/>
  <c r="H40" i="17"/>
  <c r="G40" i="17"/>
  <c r="F40" i="17"/>
  <c r="E40" i="17"/>
  <c r="G34" i="17"/>
  <c r="E34" i="17" s="1"/>
  <c r="G33" i="17"/>
  <c r="E33" i="17" s="1"/>
  <c r="G32" i="17"/>
  <c r="K31" i="17"/>
  <c r="K30" i="17" s="1"/>
  <c r="K27" i="17" s="1"/>
  <c r="K26" i="17" s="1"/>
  <c r="J31" i="17"/>
  <c r="J30" i="17" s="1"/>
  <c r="J27" i="17" s="1"/>
  <c r="I31" i="17"/>
  <c r="H31" i="17"/>
  <c r="F31" i="17"/>
  <c r="I30" i="17"/>
  <c r="H30" i="17"/>
  <c r="F30" i="17"/>
  <c r="F27" i="17" s="1"/>
  <c r="F26" i="17" s="1"/>
  <c r="G29" i="17"/>
  <c r="E29" i="17" s="1"/>
  <c r="G28" i="17"/>
  <c r="I27" i="17"/>
  <c r="I26" i="17" s="1"/>
  <c r="H27" i="17"/>
  <c r="H26" i="17"/>
  <c r="K23" i="17"/>
  <c r="J23" i="17"/>
  <c r="I23" i="17"/>
  <c r="H23" i="17"/>
  <c r="G23" i="17"/>
  <c r="F23" i="17"/>
  <c r="E23" i="17"/>
  <c r="K19" i="17"/>
  <c r="J19" i="17"/>
  <c r="I19" i="17"/>
  <c r="H19" i="17"/>
  <c r="G19" i="17"/>
  <c r="F19" i="17"/>
  <c r="E19" i="17"/>
  <c r="K16" i="17"/>
  <c r="J16" i="17"/>
  <c r="I16" i="17"/>
  <c r="I11" i="17" s="1"/>
  <c r="H16" i="17"/>
  <c r="G16" i="17"/>
  <c r="F16" i="17"/>
  <c r="E16" i="17"/>
  <c r="H13" i="17"/>
  <c r="G13" i="17" s="1"/>
  <c r="G12" i="17" s="1"/>
  <c r="E12" i="17"/>
  <c r="E11" i="17" s="1"/>
  <c r="K12" i="17"/>
  <c r="K11" i="17" s="1"/>
  <c r="J12" i="17"/>
  <c r="I12" i="17"/>
  <c r="F12" i="17"/>
  <c r="J11" i="17"/>
  <c r="F11" i="17"/>
  <c r="G56" i="16"/>
  <c r="E56" i="16" s="1"/>
  <c r="G55" i="16"/>
  <c r="E55" i="16" s="1"/>
  <c r="G51" i="16"/>
  <c r="E51" i="16" s="1"/>
  <c r="G50" i="16"/>
  <c r="K49" i="16"/>
  <c r="I49" i="16"/>
  <c r="H49" i="16"/>
  <c r="F49" i="16"/>
  <c r="G48" i="16"/>
  <c r="E48" i="16"/>
  <c r="G47" i="16"/>
  <c r="E47" i="16" s="1"/>
  <c r="G46" i="16"/>
  <c r="E46" i="16"/>
  <c r="K40" i="16"/>
  <c r="J40" i="16"/>
  <c r="I40" i="16"/>
  <c r="H40" i="16"/>
  <c r="G40" i="16"/>
  <c r="F40" i="16"/>
  <c r="E40" i="16"/>
  <c r="G34" i="16"/>
  <c r="E34" i="16" s="1"/>
  <c r="G33" i="16"/>
  <c r="E33" i="16" s="1"/>
  <c r="K31" i="16"/>
  <c r="K30" i="16" s="1"/>
  <c r="K27" i="16" s="1"/>
  <c r="G32" i="16"/>
  <c r="I31" i="16"/>
  <c r="H31" i="16"/>
  <c r="H30" i="16" s="1"/>
  <c r="H27" i="16" s="1"/>
  <c r="H26" i="16" s="1"/>
  <c r="F31" i="16"/>
  <c r="I30" i="16"/>
  <c r="I27" i="16" s="1"/>
  <c r="I26" i="16" s="1"/>
  <c r="F30" i="16"/>
  <c r="F27" i="16" s="1"/>
  <c r="F26" i="16" s="1"/>
  <c r="G29" i="16"/>
  <c r="E29" i="16"/>
  <c r="G28" i="16"/>
  <c r="E28" i="16"/>
  <c r="K23" i="16"/>
  <c r="J23" i="16"/>
  <c r="I23" i="16"/>
  <c r="H23" i="16"/>
  <c r="G23" i="16"/>
  <c r="F23" i="16"/>
  <c r="E23" i="16"/>
  <c r="K19" i="16"/>
  <c r="J19" i="16"/>
  <c r="I19" i="16"/>
  <c r="H19" i="16"/>
  <c r="G19" i="16"/>
  <c r="F19" i="16"/>
  <c r="E19" i="16"/>
  <c r="K16" i="16"/>
  <c r="K11" i="16" s="1"/>
  <c r="J16" i="16"/>
  <c r="I16" i="16"/>
  <c r="H16" i="16"/>
  <c r="G16" i="16"/>
  <c r="F16" i="16"/>
  <c r="E16" i="16"/>
  <c r="E12" i="16"/>
  <c r="E11" i="16" s="1"/>
  <c r="K12" i="16"/>
  <c r="J12" i="16"/>
  <c r="J11" i="16" s="1"/>
  <c r="I12" i="16"/>
  <c r="I11" i="16" s="1"/>
  <c r="F12" i="16"/>
  <c r="F11" i="16" s="1"/>
  <c r="E62" i="16" l="1"/>
  <c r="G62" i="16" s="1"/>
  <c r="J49" i="16"/>
  <c r="H13" i="16"/>
  <c r="J31" i="16"/>
  <c r="J30" i="16" s="1"/>
  <c r="J27" i="16" s="1"/>
  <c r="J26" i="16" s="1"/>
  <c r="J26" i="17"/>
  <c r="E32" i="17"/>
  <c r="E31" i="17" s="1"/>
  <c r="E30" i="17" s="1"/>
  <c r="G31" i="17"/>
  <c r="G30" i="17" s="1"/>
  <c r="G27" i="17" s="1"/>
  <c r="E62" i="17"/>
  <c r="G62" i="17" s="1"/>
  <c r="E28" i="17"/>
  <c r="E50" i="17"/>
  <c r="G51" i="17"/>
  <c r="E51" i="17" s="1"/>
  <c r="H12" i="17"/>
  <c r="H11" i="17" s="1"/>
  <c r="G11" i="17" s="1"/>
  <c r="K26" i="16"/>
  <c r="E32" i="16"/>
  <c r="E31" i="16" s="1"/>
  <c r="E30" i="16" s="1"/>
  <c r="E27" i="16" s="1"/>
  <c r="E26" i="16" s="1"/>
  <c r="E61" i="16" s="1"/>
  <c r="G61" i="16" s="1"/>
  <c r="G31" i="16"/>
  <c r="G30" i="16" s="1"/>
  <c r="G27" i="16" s="1"/>
  <c r="G49" i="16"/>
  <c r="E50" i="16"/>
  <c r="E49" i="16" s="1"/>
  <c r="G26" i="16" l="1"/>
  <c r="H12" i="16"/>
  <c r="H11" i="16" s="1"/>
  <c r="G11" i="16" s="1"/>
  <c r="G57" i="16" s="1"/>
  <c r="G13" i="16"/>
  <c r="G12" i="16" s="1"/>
  <c r="G49" i="17"/>
  <c r="G26" i="17" s="1"/>
  <c r="G57" i="17" s="1"/>
  <c r="E49" i="17"/>
  <c r="E27" i="17"/>
  <c r="E26" i="17" l="1"/>
  <c r="E61" i="17" s="1"/>
  <c r="G61" i="17" s="1"/>
  <c r="G59" i="16"/>
  <c r="G60" i="16" s="1"/>
  <c r="E60" i="16" s="1"/>
  <c r="E57" i="16"/>
  <c r="G58" i="16"/>
  <c r="E58" i="16" s="1"/>
  <c r="G58" i="17"/>
  <c r="E58" i="17" s="1"/>
  <c r="G59" i="17"/>
  <c r="E57" i="17"/>
  <c r="E59" i="16" l="1"/>
  <c r="G60" i="17"/>
  <c r="E60" i="17" s="1"/>
  <c r="E59" i="17"/>
  <c r="G56" i="14"/>
  <c r="E56" i="14" s="1"/>
  <c r="G55" i="14"/>
  <c r="E55" i="14" s="1"/>
  <c r="G51" i="14"/>
  <c r="E51" i="14" s="1"/>
  <c r="G50" i="14"/>
  <c r="E50" i="14" s="1"/>
  <c r="K49" i="14"/>
  <c r="J49" i="14"/>
  <c r="I49" i="14"/>
  <c r="H49" i="14"/>
  <c r="F49" i="14"/>
  <c r="G48" i="14"/>
  <c r="E48" i="14" s="1"/>
  <c r="G47" i="14"/>
  <c r="E47" i="14" s="1"/>
  <c r="G46" i="14"/>
  <c r="E46" i="14" s="1"/>
  <c r="K40" i="14"/>
  <c r="J40" i="14"/>
  <c r="I40" i="14"/>
  <c r="H40" i="14"/>
  <c r="G40" i="14"/>
  <c r="F40" i="14"/>
  <c r="E40" i="14"/>
  <c r="G34" i="14"/>
  <c r="E34" i="14" s="1"/>
  <c r="G33" i="14"/>
  <c r="E33" i="14" s="1"/>
  <c r="G32" i="14"/>
  <c r="E32" i="14" s="1"/>
  <c r="K31" i="14"/>
  <c r="K30" i="14" s="1"/>
  <c r="K27" i="14" s="1"/>
  <c r="J31" i="14"/>
  <c r="J30" i="14" s="1"/>
  <c r="J27" i="14" s="1"/>
  <c r="I31" i="14"/>
  <c r="H31" i="14"/>
  <c r="H30" i="14" s="1"/>
  <c r="H27" i="14" s="1"/>
  <c r="H26" i="14" s="1"/>
  <c r="F31" i="14"/>
  <c r="F30" i="14" s="1"/>
  <c r="F27" i="14" s="1"/>
  <c r="F26" i="14" s="1"/>
  <c r="I30" i="14"/>
  <c r="I27" i="14" s="1"/>
  <c r="I26" i="14" s="1"/>
  <c r="G29" i="14"/>
  <c r="E29" i="14"/>
  <c r="G28" i="14"/>
  <c r="E28" i="14"/>
  <c r="K23" i="14"/>
  <c r="J23" i="14"/>
  <c r="I23" i="14"/>
  <c r="H23" i="14"/>
  <c r="G23" i="14"/>
  <c r="F23" i="14"/>
  <c r="E23" i="14"/>
  <c r="K19" i="14"/>
  <c r="J19" i="14"/>
  <c r="I19" i="14"/>
  <c r="H19" i="14"/>
  <c r="G19" i="14"/>
  <c r="F19" i="14"/>
  <c r="E19" i="14"/>
  <c r="K16" i="14"/>
  <c r="J16" i="14"/>
  <c r="I16" i="14"/>
  <c r="H16" i="14"/>
  <c r="G16" i="14"/>
  <c r="F16" i="14"/>
  <c r="E16" i="14"/>
  <c r="H13" i="14"/>
  <c r="G13" i="14" s="1"/>
  <c r="G12" i="14" s="1"/>
  <c r="K12" i="14"/>
  <c r="K11" i="14" s="1"/>
  <c r="J12" i="14"/>
  <c r="I12" i="14"/>
  <c r="I11" i="14" s="1"/>
  <c r="F12" i="14"/>
  <c r="E12" i="14"/>
  <c r="E11" i="14" s="1"/>
  <c r="J11" i="14"/>
  <c r="F11" i="14"/>
  <c r="G31" i="14" l="1"/>
  <c r="G30" i="14" s="1"/>
  <c r="G27" i="14" s="1"/>
  <c r="E62" i="14"/>
  <c r="G62" i="14" s="1"/>
  <c r="E49" i="14"/>
  <c r="G49" i="14"/>
  <c r="E31" i="14"/>
  <c r="E30" i="14" s="1"/>
  <c r="E27" i="14" s="1"/>
  <c r="H12" i="14"/>
  <c r="H11" i="14" s="1"/>
  <c r="G11" i="14" s="1"/>
  <c r="K26" i="14"/>
  <c r="J26" i="14"/>
  <c r="E26" i="14" l="1"/>
  <c r="E61" i="14" s="1"/>
  <c r="G61" i="14" s="1"/>
  <c r="G26" i="14"/>
  <c r="G57" i="14" s="1"/>
  <c r="G58" i="14" s="1"/>
  <c r="E58" i="14" s="1"/>
  <c r="G59" i="14" l="1"/>
  <c r="E57" i="14"/>
  <c r="E59" i="14" l="1"/>
  <c r="G60" i="14"/>
  <c r="E60" i="14" s="1"/>
</calcChain>
</file>

<file path=xl/sharedStrings.xml><?xml version="1.0" encoding="utf-8"?>
<sst xmlns="http://schemas.openxmlformats.org/spreadsheetml/2006/main" count="522" uniqueCount="116">
  <si>
    <t>Показатели</t>
  </si>
  <si>
    <t>Ед.           измер.</t>
  </si>
  <si>
    <t>Факт</t>
  </si>
  <si>
    <t>По приборам учёта по ОС</t>
  </si>
  <si>
    <t xml:space="preserve">Без приборов учёта </t>
  </si>
  <si>
    <t>Всего</t>
  </si>
  <si>
    <t>ВН</t>
  </si>
  <si>
    <t>СН1</t>
  </si>
  <si>
    <t>СН2</t>
  </si>
  <si>
    <t>НН</t>
  </si>
  <si>
    <t>кВт.ч</t>
  </si>
  <si>
    <t>1.1.1.</t>
  </si>
  <si>
    <t>1.1.2.</t>
  </si>
  <si>
    <t>1.1.3.</t>
  </si>
  <si>
    <t>ВСЕГО отпущено  в сеть Исполнителя из сети МП МЭС филиала ОАО "ФСК ЕЭС" (1.2.1+1.2.2)</t>
  </si>
  <si>
    <t>1.2.1.</t>
  </si>
  <si>
    <t>Отпущено в сеть Исполнителя из сети  МП МЭС филиала ОАО "ФСК ЕЭС"</t>
  </si>
  <si>
    <t>Отпущено в сеть Исполнителя  из сети МП МЭС филиала ОАО "ФСК ЕЭС" через сеть ТСО-потребителя (или потребителя)</t>
  </si>
  <si>
    <t>ВСЕГО отпущено в сеть Исполнителя от Генерирующих компаний (ТЭЦ, ГЭС,ГРЭС) (1.3.1.+1.3.2.+1.3.3.)</t>
  </si>
  <si>
    <t>1.3.3.</t>
  </si>
  <si>
    <t>Отпущено всего в сеть Исполнителя из других сетей (п.1.4.1+1.4.2.)</t>
  </si>
  <si>
    <t>1.4.1.</t>
  </si>
  <si>
    <t>1.4.2.</t>
  </si>
  <si>
    <t>Отпущено в сеть Исполнителя от прочих субъектов</t>
  </si>
  <si>
    <t>2.</t>
  </si>
  <si>
    <t>ВСЕГО полезный отпуск : (п.2.1.+2.5.+2.6.+2.7.)</t>
  </si>
  <si>
    <t>2.1.</t>
  </si>
  <si>
    <t>Потребителям Заказчика ( в том числе:  п.2.2.+2.3+.2.4.)</t>
  </si>
  <si>
    <t>2.2.</t>
  </si>
  <si>
    <t>2.2.1.</t>
  </si>
  <si>
    <t>В.т.ч. Собственное потребление Исполнителя</t>
  </si>
  <si>
    <t>2.3.</t>
  </si>
  <si>
    <t>2.3.1.</t>
  </si>
  <si>
    <t>2.3.1.1.</t>
  </si>
  <si>
    <t>2.3.1.2.</t>
  </si>
  <si>
    <t>2.3.1.3.</t>
  </si>
  <si>
    <t>В.т.ч.Собственное потребление Исполнителя</t>
  </si>
  <si>
    <t>2.3.2.</t>
  </si>
  <si>
    <t>2.3.2.1.</t>
  </si>
  <si>
    <t>2.3.2.2.</t>
  </si>
  <si>
    <t>2.3.2.3.</t>
  </si>
  <si>
    <t>2.3.2.4.</t>
  </si>
  <si>
    <t>2.3.3.</t>
  </si>
  <si>
    <t>2.3.4.</t>
  </si>
  <si>
    <t>Потребителям, обслуживаемым ООРП</t>
  </si>
  <si>
    <t>2.5.</t>
  </si>
  <si>
    <t>2.5.1.</t>
  </si>
  <si>
    <t>2.5.2.</t>
  </si>
  <si>
    <t>Транзит в  _________________________  сеть</t>
  </si>
  <si>
    <t>2.6.</t>
  </si>
  <si>
    <t>2.7.</t>
  </si>
  <si>
    <t>Потери в сетях факт:</t>
  </si>
  <si>
    <t>(п.1. - п.2.)</t>
  </si>
  <si>
    <t>(п.3/п.1)*100</t>
  </si>
  <si>
    <t>%</t>
  </si>
  <si>
    <t>2.5.3.</t>
  </si>
  <si>
    <t>2.5.4.</t>
  </si>
  <si>
    <t>2.4.</t>
  </si>
  <si>
    <t>Приложение № Р7</t>
  </si>
  <si>
    <t>к Регламенту снятия показаний</t>
  </si>
  <si>
    <t>приборов и средств учета</t>
  </si>
  <si>
    <t>Отпущено в сеть Исполнителя от Генерирующих компаний (ТЭЦ, ГЭС,ГРЭС)</t>
  </si>
  <si>
    <t>Отпущено в сеть Исполнителя от Генерирующих компаний (ТЭЦ, ГЭС,ГРЭС) через сеть потребителя</t>
  </si>
  <si>
    <t>Отпущено в сеть Исполнителя из смежных сетей ТСО</t>
  </si>
  <si>
    <t>1.2.2.</t>
  </si>
  <si>
    <t>1.3.1.</t>
  </si>
  <si>
    <t>1.3.2.</t>
  </si>
  <si>
    <t>1.</t>
  </si>
  <si>
    <t>1.1.</t>
  </si>
  <si>
    <t>1.2.</t>
  </si>
  <si>
    <t>1.3.</t>
  </si>
  <si>
    <t>1.4.</t>
  </si>
  <si>
    <t>3.</t>
  </si>
  <si>
    <t>4.</t>
  </si>
  <si>
    <t>Отпущено в сеть Исполнителя  (п.1.1+ п.1.2 +п.1.3.+ п.1.4.); в том числе</t>
  </si>
  <si>
    <t>№ пп</t>
  </si>
  <si>
    <t>Московская обл.</t>
  </si>
  <si>
    <t>ВСЕГО потребителям, обслуживаемым отделениями ТО ( п.2.3.1.1.+2.3.1.2.+2.3.1.3.+2.3.1.4.+2.3.1.5.+2.3.1.6.)</t>
  </si>
  <si>
    <t xml:space="preserve">Потребителям обслуживаемым подрядными организациями </t>
  </si>
  <si>
    <t>Потребителям, обслуживаемым отделениями Заказчика (п.2.3.1+2.3.2.+2.3.3+ 2.3.4.)</t>
  </si>
  <si>
    <t>Потребителям, обслуживаемым отделениями Заказчика _____________________ МО</t>
  </si>
  <si>
    <t>Потребителям, обслуживаемым отделениями заказчика________________ТО</t>
  </si>
  <si>
    <t>2.3.1.4.</t>
  </si>
  <si>
    <t>2.3.2.5.</t>
  </si>
  <si>
    <t>2.3.1.5.</t>
  </si>
  <si>
    <t>2.3.1.6.</t>
  </si>
  <si>
    <t>2.3.1.7.</t>
  </si>
  <si>
    <t>2.5.5.</t>
  </si>
  <si>
    <t xml:space="preserve"> ВСЕГО потребителям, обслуживаемым МО  (п.2.3.2.1.+2.3.2.2.+2.3.2.3.+2.3.2.4.)</t>
  </si>
  <si>
    <t>ВСЕГО транзит (п.2.5.1.+2.5.2.+2.5.3.+2.5.4.+2.5.5.)</t>
  </si>
  <si>
    <t>Объем э/э для оплаты по договору по передаче э/э № 441/17-1011 от 07.04.2006</t>
  </si>
  <si>
    <t>Объем э/э для оплаты по договору по передаче э/э № ДСК-2014 от 23.05.2014</t>
  </si>
  <si>
    <t>АО "К-РАЭСК"</t>
  </si>
  <si>
    <t>Собственные нужды ПАО "Мосэнергосбыт"</t>
  </si>
  <si>
    <t>5.</t>
  </si>
  <si>
    <t>6.</t>
  </si>
  <si>
    <t>Потери в сетях к оплате:</t>
  </si>
  <si>
    <t>7</t>
  </si>
  <si>
    <t>8</t>
  </si>
  <si>
    <t>Потребителям других энергосбытовых организаций (ООО ЕЭС-Гарант)</t>
  </si>
  <si>
    <t>Транзит в  сеть ООО "ОЭС"</t>
  </si>
  <si>
    <t>Потребителям, обслуживаемым ЦОКК</t>
  </si>
  <si>
    <t>Потребителям других энергосбытовых организаций (ООО ЛУКОЙЛ-ЭНЕРГОСЕРВИС)</t>
  </si>
  <si>
    <t>Потребителям, обслуживаемым отделениями заказчика Северо-Западное  ТО</t>
  </si>
  <si>
    <t>Потребителям, обслуживаемым отделениями заказчика Восточное ТО</t>
  </si>
  <si>
    <t>Потребителям, обслуживаемым отделениями заказчика Подольское ТО</t>
  </si>
  <si>
    <r>
      <t xml:space="preserve">Транзит в  </t>
    </r>
    <r>
      <rPr>
        <b/>
        <sz val="12"/>
        <rFont val="Times New Roman"/>
        <family val="1"/>
        <charset val="204"/>
      </rPr>
      <t>ПАО "Россети МР"</t>
    </r>
    <r>
      <rPr>
        <sz val="12"/>
        <rFont val="Times New Roman"/>
        <family val="1"/>
        <charset val="204"/>
      </rPr>
      <t xml:space="preserve"> сеть</t>
    </r>
  </si>
  <si>
    <t>ВСЕГО отпущено в сеть Исполнителя из сети ПАО "Россети МР" (1.1.1.+1.1.2.+.1.1.3.)</t>
  </si>
  <si>
    <r>
      <t xml:space="preserve">Отпущено в сеть Исполнителя из сетей ПАО "Россети МР" по </t>
    </r>
    <r>
      <rPr>
        <b/>
        <sz val="11"/>
        <rFont val="Times New Roman"/>
        <family val="1"/>
        <charset val="204"/>
      </rPr>
      <t>Северному филиалу</t>
    </r>
  </si>
  <si>
    <t>Отпущено в сеть Исполнителя из сетей Россети МР по_Северному_______________ филиалу</t>
  </si>
  <si>
    <t>Отпущено в сеть Исполнителя  из сетей ПАО "Россети МР"" через сеть ТСО-потребителя (или потребителя)</t>
  </si>
  <si>
    <t>Баланс электроэнергии за 2021</t>
  </si>
  <si>
    <r>
      <t xml:space="preserve">Потребителям, обслуживаемым отделениями заказчика </t>
    </r>
    <r>
      <rPr>
        <b/>
        <sz val="12"/>
        <rFont val="Times New Roman"/>
        <family val="1"/>
        <charset val="204"/>
      </rPr>
      <t>Дмитровское ТО</t>
    </r>
  </si>
  <si>
    <t>Баланс электроэнергии за 1 полугодие 2021</t>
  </si>
  <si>
    <t>Баланс электроэнергии за 2 полугодие 2021</t>
  </si>
  <si>
    <t>Потребителям, обслуживаемым отделениями заказчика Дмитровское 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</si>
</sst>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(* #,##0.00_);_(* \(#,##0.00\);_(* &quot;-&quot;??_);_(@_)"/>
  </numFmts>
  <fonts count="25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b/>
      <sz val="11"/>
      <name val="Times New Roman"/>
      <family val="1"/>
      <charset val="204"/>
    </font>
    <font>
      <sz val="18"/>
      <name val="Arial"/>
      <family val="2"/>
      <charset val="204"/>
    </font>
    <font>
      <sz val="22"/>
      <name val="Arial"/>
      <family val="2"/>
      <charset val="204"/>
    </font>
    <font>
      <sz val="11"/>
      <name val="Times New Roman"/>
      <family val="1"/>
      <charset val="204"/>
    </font>
    <font>
      <b/>
      <sz val="24"/>
      <name val="Arial"/>
      <family val="2"/>
      <charset val="204"/>
    </font>
    <font>
      <sz val="20"/>
      <name val="Arial"/>
      <family val="2"/>
      <charset val="204"/>
    </font>
    <font>
      <b/>
      <sz val="12"/>
      <name val="Arial"/>
      <family val="2"/>
      <charset val="204"/>
    </font>
    <font>
      <sz val="16"/>
      <name val="Arial"/>
      <family val="2"/>
      <charset val="204"/>
    </font>
    <font>
      <sz val="1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3" fontId="14" fillId="0" borderId="7" xfId="2" applyNumberFormat="1" applyFont="1" applyFill="1" applyBorder="1" applyAlignment="1">
      <alignment horizontal="center" vertical="center" wrapText="1"/>
    </xf>
    <xf numFmtId="3" fontId="6" fillId="0" borderId="7" xfId="2" applyNumberFormat="1" applyFont="1" applyFill="1" applyBorder="1" applyAlignment="1">
      <alignment horizontal="center" vertical="center" wrapText="1"/>
    </xf>
    <xf numFmtId="3" fontId="6" fillId="0" borderId="8" xfId="2" applyNumberFormat="1" applyFont="1" applyFill="1" applyBorder="1" applyAlignment="1">
      <alignment horizontal="center" vertical="center" wrapText="1"/>
    </xf>
    <xf numFmtId="3" fontId="6" fillId="0" borderId="6" xfId="2" applyNumberFormat="1" applyFont="1" applyFill="1" applyBorder="1" applyAlignment="1">
      <alignment horizontal="center" vertical="center" wrapText="1"/>
    </xf>
    <xf numFmtId="3" fontId="7" fillId="0" borderId="6" xfId="2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3" fillId="0" borderId="0" xfId="1" applyFont="1" applyFill="1" applyBorder="1" applyAlignment="1">
      <alignment horizontal="center" vertical="center"/>
    </xf>
    <xf numFmtId="14" fontId="7" fillId="0" borderId="0" xfId="1" applyNumberFormat="1" applyFont="1" applyFill="1" applyBorder="1" applyAlignment="1">
      <alignment horizontal="center" vertical="center"/>
    </xf>
    <xf numFmtId="3" fontId="7" fillId="0" borderId="7" xfId="3" applyNumberFormat="1" applyFont="1" applyFill="1" applyBorder="1" applyAlignment="1">
      <alignment horizontal="center" vertical="center" wrapText="1"/>
    </xf>
    <xf numFmtId="3" fontId="7" fillId="0" borderId="8" xfId="3" applyNumberFormat="1" applyFont="1" applyFill="1" applyBorder="1" applyAlignment="1">
      <alignment horizontal="center" vertical="center" wrapText="1"/>
    </xf>
    <xf numFmtId="0" fontId="12" fillId="0" borderId="0" xfId="3" applyFont="1" applyFill="1"/>
    <xf numFmtId="0" fontId="4" fillId="0" borderId="0" xfId="3" applyFont="1" applyFill="1"/>
    <xf numFmtId="0" fontId="5" fillId="0" borderId="0" xfId="3" applyFont="1" applyFill="1"/>
    <xf numFmtId="0" fontId="5" fillId="0" borderId="0" xfId="3" applyFont="1" applyFill="1" applyAlignment="1">
      <alignment horizontal="center"/>
    </xf>
    <xf numFmtId="0" fontId="5" fillId="0" borderId="0" xfId="3" applyFont="1" applyFill="1" applyAlignment="1"/>
    <xf numFmtId="0" fontId="3" fillId="0" borderId="0" xfId="3" applyFont="1" applyFill="1"/>
    <xf numFmtId="0" fontId="3" fillId="0" borderId="0" xfId="3" applyFont="1" applyFill="1" applyAlignment="1"/>
    <xf numFmtId="0" fontId="10" fillId="0" borderId="0" xfId="3" applyFont="1" applyFill="1"/>
    <xf numFmtId="3" fontId="12" fillId="0" borderId="0" xfId="3" applyNumberFormat="1" applyFont="1" applyFill="1"/>
    <xf numFmtId="3" fontId="6" fillId="0" borderId="18" xfId="3" applyNumberFormat="1" applyFont="1" applyFill="1" applyBorder="1" applyAlignment="1">
      <alignment horizontal="center" vertical="center" wrapText="1"/>
    </xf>
    <xf numFmtId="3" fontId="14" fillId="0" borderId="18" xfId="3" applyNumberFormat="1" applyFont="1" applyFill="1" applyBorder="1" applyAlignment="1">
      <alignment horizontal="center" vertical="center" wrapText="1"/>
    </xf>
    <xf numFmtId="3" fontId="6" fillId="0" borderId="17" xfId="3" applyNumberFormat="1" applyFont="1" applyFill="1" applyBorder="1" applyAlignment="1">
      <alignment horizontal="center" vertical="center" wrapText="1"/>
    </xf>
    <xf numFmtId="0" fontId="9" fillId="0" borderId="22" xfId="3" applyNumberFormat="1" applyFont="1" applyFill="1" applyBorder="1" applyAlignment="1">
      <alignment horizontal="center" vertical="center" wrapText="1"/>
    </xf>
    <xf numFmtId="49" fontId="11" fillId="0" borderId="22" xfId="3" applyNumberFormat="1" applyFont="1" applyFill="1" applyBorder="1" applyAlignment="1">
      <alignment horizontal="center" vertical="center" wrapText="1"/>
    </xf>
    <xf numFmtId="0" fontId="17" fillId="0" borderId="0" xfId="3" applyFont="1" applyFill="1"/>
    <xf numFmtId="3" fontId="6" fillId="0" borderId="8" xfId="3" applyNumberFormat="1" applyFont="1" applyFill="1" applyBorder="1" applyAlignment="1">
      <alignment horizontal="center" vertical="center" wrapText="1"/>
    </xf>
    <xf numFmtId="3" fontId="6" fillId="0" borderId="7" xfId="3" applyNumberFormat="1" applyFont="1" applyFill="1" applyBorder="1" applyAlignment="1">
      <alignment horizontal="center" vertical="center" wrapText="1"/>
    </xf>
    <xf numFmtId="3" fontId="14" fillId="0" borderId="7" xfId="3" applyNumberFormat="1" applyFont="1" applyFill="1" applyBorder="1" applyAlignment="1">
      <alignment horizontal="center" vertical="center" wrapText="1"/>
    </xf>
    <xf numFmtId="3" fontId="6" fillId="0" borderId="6" xfId="3" applyNumberFormat="1" applyFont="1" applyFill="1" applyBorder="1" applyAlignment="1">
      <alignment horizontal="center" vertical="center" wrapText="1"/>
    </xf>
    <xf numFmtId="0" fontId="9" fillId="0" borderId="21" xfId="3" applyNumberFormat="1" applyFont="1" applyFill="1" applyBorder="1" applyAlignment="1">
      <alignment horizontal="center" vertical="center" wrapText="1"/>
    </xf>
    <xf numFmtId="49" fontId="11" fillId="0" borderId="26" xfId="3" applyNumberFormat="1" applyFont="1" applyFill="1" applyBorder="1" applyAlignment="1">
      <alignment horizontal="center" vertical="center" wrapText="1"/>
    </xf>
    <xf numFmtId="4" fontId="6" fillId="0" borderId="7" xfId="3" applyNumberFormat="1" applyFont="1" applyFill="1" applyBorder="1" applyAlignment="1">
      <alignment horizontal="center" vertical="center" wrapText="1"/>
    </xf>
    <xf numFmtId="4" fontId="14" fillId="0" borderId="7" xfId="3" applyNumberFormat="1" applyFont="1" applyFill="1" applyBorder="1" applyAlignment="1">
      <alignment horizontal="center" vertical="center" wrapText="1"/>
    </xf>
    <xf numFmtId="4" fontId="6" fillId="0" borderId="6" xfId="3" applyNumberFormat="1" applyFont="1" applyFill="1" applyBorder="1" applyAlignment="1">
      <alignment horizontal="center" vertical="center" wrapText="1"/>
    </xf>
    <xf numFmtId="0" fontId="11" fillId="0" borderId="21" xfId="3" applyNumberFormat="1" applyFont="1" applyFill="1" applyBorder="1" applyAlignment="1">
      <alignment horizontal="center" vertical="center" wrapText="1"/>
    </xf>
    <xf numFmtId="0" fontId="13" fillId="0" borderId="8" xfId="3" applyNumberFormat="1" applyFont="1" applyFill="1" applyBorder="1" applyAlignment="1">
      <alignment horizontal="left" vertical="center" wrapText="1"/>
    </xf>
    <xf numFmtId="49" fontId="11" fillId="0" borderId="32" xfId="3" applyNumberFormat="1" applyFont="1" applyFill="1" applyBorder="1" applyAlignment="1">
      <alignment horizontal="center" vertical="center" wrapText="1"/>
    </xf>
    <xf numFmtId="0" fontId="8" fillId="0" borderId="0" xfId="3" applyFont="1" applyFill="1"/>
    <xf numFmtId="49" fontId="11" fillId="0" borderId="21" xfId="3" applyNumberFormat="1" applyFont="1" applyFill="1" applyBorder="1" applyAlignment="1">
      <alignment horizontal="center" vertical="center" wrapText="1"/>
    </xf>
    <xf numFmtId="3" fontId="15" fillId="0" borderId="7" xfId="3" applyNumberFormat="1" applyFont="1" applyFill="1" applyBorder="1" applyAlignment="1">
      <alignment horizontal="center" vertical="center" wrapText="1"/>
    </xf>
    <xf numFmtId="3" fontId="7" fillId="0" borderId="6" xfId="3" applyNumberFormat="1" applyFont="1" applyFill="1" applyBorder="1" applyAlignment="1">
      <alignment horizontal="center" vertical="center" wrapText="1"/>
    </xf>
    <xf numFmtId="49" fontId="11" fillId="0" borderId="5" xfId="3" applyNumberFormat="1" applyFont="1" applyFill="1" applyBorder="1" applyAlignment="1">
      <alignment horizontal="center" vertical="center" wrapText="1"/>
    </xf>
    <xf numFmtId="3" fontId="7" fillId="0" borderId="0" xfId="3" applyNumberFormat="1" applyFont="1" applyFill="1" applyBorder="1" applyAlignment="1">
      <alignment horizontal="center" vertical="center" wrapText="1"/>
    </xf>
    <xf numFmtId="0" fontId="11" fillId="0" borderId="12" xfId="3" applyNumberFormat="1" applyFont="1" applyFill="1" applyBorder="1" applyAlignment="1">
      <alignment horizontal="center" vertical="center" wrapText="1"/>
    </xf>
    <xf numFmtId="49" fontId="9" fillId="0" borderId="5" xfId="3" applyNumberFormat="1" applyFont="1" applyFill="1" applyBorder="1" applyAlignment="1">
      <alignment horizontal="center" vertical="center" wrapText="1"/>
    </xf>
    <xf numFmtId="0" fontId="18" fillId="0" borderId="0" xfId="3" applyFont="1" applyFill="1"/>
    <xf numFmtId="3" fontId="17" fillId="0" borderId="0" xfId="3" applyNumberFormat="1" applyFont="1" applyFill="1"/>
    <xf numFmtId="3" fontId="4" fillId="0" borderId="0" xfId="3" applyNumberFormat="1" applyFont="1" applyFill="1"/>
    <xf numFmtId="0" fontId="8" fillId="0" borderId="0" xfId="3" applyFont="1" applyFill="1" applyAlignment="1">
      <alignment vertical="center" wrapText="1" shrinkToFit="1"/>
    </xf>
    <xf numFmtId="3" fontId="6" fillId="0" borderId="24" xfId="3" applyNumberFormat="1" applyFont="1" applyFill="1" applyBorder="1" applyAlignment="1">
      <alignment horizontal="center" vertical="center" wrapText="1"/>
    </xf>
    <xf numFmtId="3" fontId="6" fillId="0" borderId="23" xfId="3" applyNumberFormat="1" applyFont="1" applyFill="1" applyBorder="1" applyAlignment="1">
      <alignment horizontal="center" vertical="center" wrapText="1"/>
    </xf>
    <xf numFmtId="3" fontId="14" fillId="0" borderId="23" xfId="3" applyNumberFormat="1" applyFont="1" applyFill="1" applyBorder="1" applyAlignment="1">
      <alignment horizontal="center" vertical="center" wrapText="1"/>
    </xf>
    <xf numFmtId="3" fontId="6" fillId="0" borderId="25" xfId="3" applyNumberFormat="1" applyFont="1" applyFill="1" applyBorder="1" applyAlignment="1">
      <alignment horizontal="center" vertical="center" wrapText="1"/>
    </xf>
    <xf numFmtId="0" fontId="11" fillId="0" borderId="26" xfId="3" applyNumberFormat="1" applyFont="1" applyFill="1" applyBorder="1" applyAlignment="1">
      <alignment horizontal="center" vertical="center" wrapText="1"/>
    </xf>
    <xf numFmtId="49" fontId="11" fillId="0" borderId="13" xfId="3" applyNumberFormat="1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20" fillId="0" borderId="0" xfId="3" applyFont="1" applyFill="1"/>
    <xf numFmtId="0" fontId="9" fillId="0" borderId="0" xfId="3" applyFont="1" applyFill="1"/>
    <xf numFmtId="49" fontId="11" fillId="0" borderId="33" xfId="3" applyNumberFormat="1" applyFont="1" applyFill="1" applyBorder="1" applyAlignment="1">
      <alignment horizontal="center" vertical="center" wrapText="1"/>
    </xf>
    <xf numFmtId="0" fontId="13" fillId="0" borderId="35" xfId="3" applyNumberFormat="1" applyFont="1" applyFill="1" applyBorder="1" applyAlignment="1">
      <alignment horizontal="left" vertical="center" wrapText="1"/>
    </xf>
    <xf numFmtId="4" fontId="6" fillId="0" borderId="34" xfId="3" applyNumberFormat="1" applyFont="1" applyFill="1" applyBorder="1" applyAlignment="1">
      <alignment horizontal="center" vertical="center" wrapText="1"/>
    </xf>
    <xf numFmtId="4" fontId="14" fillId="0" borderId="36" xfId="3" applyNumberFormat="1" applyFont="1" applyFill="1" applyBorder="1" applyAlignment="1">
      <alignment horizontal="center" vertical="center" wrapText="1"/>
    </xf>
    <xf numFmtId="4" fontId="6" fillId="0" borderId="36" xfId="3" applyNumberFormat="1" applyFont="1" applyFill="1" applyBorder="1" applyAlignment="1">
      <alignment horizontal="center" vertical="center" wrapText="1"/>
    </xf>
    <xf numFmtId="3" fontId="14" fillId="0" borderId="36" xfId="3" applyNumberFormat="1" applyFont="1" applyFill="1" applyBorder="1" applyAlignment="1">
      <alignment horizontal="center" vertical="center" wrapText="1"/>
    </xf>
    <xf numFmtId="3" fontId="6" fillId="0" borderId="36" xfId="3" applyNumberFormat="1" applyFont="1" applyFill="1" applyBorder="1" applyAlignment="1">
      <alignment horizontal="center" vertical="center" wrapText="1"/>
    </xf>
    <xf numFmtId="3" fontId="6" fillId="0" borderId="35" xfId="3" applyNumberFormat="1" applyFont="1" applyFill="1" applyBorder="1" applyAlignment="1">
      <alignment horizontal="center" vertical="center" wrapText="1"/>
    </xf>
    <xf numFmtId="0" fontId="9" fillId="0" borderId="26" xfId="3" applyNumberFormat="1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vertical="center" wrapText="1" shrinkToFit="1"/>
    </xf>
    <xf numFmtId="3" fontId="12" fillId="0" borderId="0" xfId="3" applyNumberFormat="1" applyFont="1" applyFill="1" applyBorder="1"/>
    <xf numFmtId="0" fontId="12" fillId="0" borderId="0" xfId="3" applyFont="1" applyFill="1" applyBorder="1"/>
    <xf numFmtId="3" fontId="3" fillId="0" borderId="0" xfId="3" applyNumberFormat="1" applyFont="1" applyFill="1" applyBorder="1" applyAlignment="1">
      <alignment horizontal="right" wrapText="1"/>
    </xf>
    <xf numFmtId="3" fontId="22" fillId="0" borderId="0" xfId="3" applyNumberFormat="1" applyFont="1" applyFill="1"/>
    <xf numFmtId="0" fontId="21" fillId="0" borderId="37" xfId="3" applyFont="1" applyFill="1" applyBorder="1" applyAlignment="1">
      <alignment wrapText="1"/>
    </xf>
    <xf numFmtId="0" fontId="23" fillId="0" borderId="0" xfId="3" applyFont="1" applyFill="1" applyAlignment="1">
      <alignment horizontal="left" vertical="center"/>
    </xf>
    <xf numFmtId="3" fontId="24" fillId="0" borderId="7" xfId="3" applyNumberFormat="1" applyFont="1" applyFill="1" applyBorder="1" applyAlignment="1">
      <alignment horizontal="center" vertical="center" wrapText="1"/>
    </xf>
    <xf numFmtId="0" fontId="11" fillId="0" borderId="4" xfId="3" applyNumberFormat="1" applyFont="1" applyFill="1" applyBorder="1" applyAlignment="1">
      <alignment horizontal="center" vertical="center" wrapText="1"/>
    </xf>
    <xf numFmtId="0" fontId="16" fillId="0" borderId="6" xfId="3" applyNumberFormat="1" applyFont="1" applyFill="1" applyBorder="1" applyAlignment="1">
      <alignment horizontal="left" vertical="center" wrapText="1"/>
    </xf>
    <xf numFmtId="0" fontId="16" fillId="0" borderId="34" xfId="3" applyFont="1" applyFill="1" applyBorder="1" applyAlignment="1">
      <alignment vertical="center" wrapText="1"/>
    </xf>
    <xf numFmtId="49" fontId="16" fillId="0" borderId="25" xfId="3" applyNumberFormat="1" applyFont="1" applyFill="1" applyBorder="1" applyAlignment="1">
      <alignment horizontal="left" vertical="center" wrapText="1"/>
    </xf>
    <xf numFmtId="49" fontId="16" fillId="0" borderId="24" xfId="3" applyNumberFormat="1" applyFont="1" applyFill="1" applyBorder="1" applyAlignment="1">
      <alignment horizontal="left" vertical="center" wrapText="1"/>
    </xf>
    <xf numFmtId="49" fontId="16" fillId="0" borderId="17" xfId="3" applyNumberFormat="1" applyFont="1" applyFill="1" applyBorder="1" applyAlignment="1">
      <alignment horizontal="left" vertical="center" wrapText="1"/>
    </xf>
    <xf numFmtId="49" fontId="16" fillId="0" borderId="19" xfId="3" applyNumberFormat="1" applyFont="1" applyFill="1" applyBorder="1" applyAlignment="1">
      <alignment horizontal="left" vertical="center" wrapText="1"/>
    </xf>
    <xf numFmtId="0" fontId="10" fillId="0" borderId="0" xfId="3" applyFont="1" applyFill="1" applyAlignment="1">
      <alignment horizontal="left"/>
    </xf>
    <xf numFmtId="0" fontId="10" fillId="0" borderId="0" xfId="3" applyFont="1" applyFill="1" applyAlignment="1">
      <alignment horizontal="center"/>
    </xf>
    <xf numFmtId="0" fontId="16" fillId="0" borderId="6" xfId="3" applyFont="1" applyFill="1" applyBorder="1" applyAlignment="1">
      <alignment vertical="center" wrapText="1"/>
    </xf>
    <xf numFmtId="0" fontId="13" fillId="0" borderId="5" xfId="3" applyNumberFormat="1" applyFont="1" applyFill="1" applyBorder="1" applyAlignment="1">
      <alignment horizontal="left" vertical="center" wrapText="1"/>
    </xf>
    <xf numFmtId="0" fontId="13" fillId="0" borderId="14" xfId="3" applyNumberFormat="1" applyFont="1" applyFill="1" applyBorder="1" applyAlignment="1">
      <alignment horizontal="left" vertical="center" wrapText="1"/>
    </xf>
    <xf numFmtId="0" fontId="11" fillId="0" borderId="5" xfId="3" applyNumberFormat="1" applyFont="1" applyFill="1" applyBorder="1" applyAlignment="1">
      <alignment horizontal="left" vertical="center" wrapText="1"/>
    </xf>
    <xf numFmtId="0" fontId="11" fillId="0" borderId="14" xfId="3" applyNumberFormat="1" applyFont="1" applyFill="1" applyBorder="1" applyAlignment="1">
      <alignment horizontal="left" vertical="center" wrapText="1"/>
    </xf>
    <xf numFmtId="0" fontId="11" fillId="0" borderId="14" xfId="3" applyFont="1" applyFill="1" applyBorder="1" applyAlignment="1">
      <alignment vertical="center" wrapText="1"/>
    </xf>
    <xf numFmtId="0" fontId="9" fillId="0" borderId="5" xfId="3" applyNumberFormat="1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vertical="center" wrapText="1"/>
    </xf>
    <xf numFmtId="0" fontId="10" fillId="0" borderId="5" xfId="3" applyNumberFormat="1" applyFont="1" applyFill="1" applyBorder="1" applyAlignment="1">
      <alignment horizontal="left" vertical="center" wrapText="1"/>
    </xf>
    <xf numFmtId="0" fontId="10" fillId="0" borderId="14" xfId="3" applyFont="1" applyFill="1" applyBorder="1" applyAlignment="1">
      <alignment vertical="center" wrapText="1"/>
    </xf>
    <xf numFmtId="0" fontId="13" fillId="0" borderId="14" xfId="3" applyFont="1" applyFill="1" applyBorder="1" applyAlignment="1">
      <alignment vertical="center" wrapText="1"/>
    </xf>
    <xf numFmtId="0" fontId="10" fillId="0" borderId="29" xfId="3" applyNumberFormat="1" applyFont="1" applyFill="1" applyBorder="1" applyAlignment="1">
      <alignment horizontal="left" vertical="center" wrapText="1"/>
    </xf>
    <xf numFmtId="0" fontId="10" fillId="0" borderId="16" xfId="3" applyFont="1" applyFill="1" applyBorder="1" applyAlignment="1">
      <alignment vertical="center" wrapText="1"/>
    </xf>
    <xf numFmtId="0" fontId="13" fillId="0" borderId="29" xfId="3" applyNumberFormat="1" applyFont="1" applyFill="1" applyBorder="1" applyAlignment="1">
      <alignment horizontal="left" vertical="center" wrapText="1"/>
    </xf>
    <xf numFmtId="0" fontId="13" fillId="0" borderId="16" xfId="3" applyFont="1" applyFill="1" applyBorder="1" applyAlignment="1">
      <alignment vertical="center" wrapText="1"/>
    </xf>
    <xf numFmtId="0" fontId="11" fillId="0" borderId="5" xfId="3" applyNumberFormat="1" applyFont="1" applyFill="1" applyBorder="1" applyAlignment="1">
      <alignment vertical="center" wrapText="1"/>
    </xf>
    <xf numFmtId="0" fontId="11" fillId="0" borderId="14" xfId="3" applyNumberFormat="1" applyFont="1" applyFill="1" applyBorder="1" applyAlignment="1">
      <alignment vertical="center" wrapText="1"/>
    </xf>
    <xf numFmtId="0" fontId="16" fillId="0" borderId="5" xfId="3" applyNumberFormat="1" applyFont="1" applyFill="1" applyBorder="1" applyAlignment="1">
      <alignment horizontal="left" vertical="center" wrapText="1"/>
    </xf>
    <xf numFmtId="0" fontId="16" fillId="0" borderId="14" xfId="3" applyFont="1" applyFill="1" applyBorder="1" applyAlignment="1">
      <alignment vertical="center" wrapText="1"/>
    </xf>
    <xf numFmtId="0" fontId="10" fillId="0" borderId="16" xfId="3" applyNumberFormat="1" applyFont="1" applyFill="1" applyBorder="1" applyAlignment="1">
      <alignment horizontal="left" vertical="center" wrapText="1"/>
    </xf>
    <xf numFmtId="0" fontId="11" fillId="0" borderId="20" xfId="3" applyFont="1" applyFill="1" applyBorder="1" applyAlignment="1">
      <alignment horizontal="center" vertical="center" wrapText="1"/>
    </xf>
    <xf numFmtId="0" fontId="11" fillId="0" borderId="27" xfId="3" applyFont="1" applyFill="1" applyBorder="1" applyAlignment="1">
      <alignment horizontal="center" vertical="center" wrapText="1"/>
    </xf>
    <xf numFmtId="0" fontId="16" fillId="0" borderId="30" xfId="3" applyNumberFormat="1" applyFont="1" applyFill="1" applyBorder="1" applyAlignment="1">
      <alignment horizontal="left" vertical="center" wrapText="1"/>
    </xf>
    <xf numFmtId="0" fontId="16" fillId="0" borderId="31" xfId="3" applyFont="1" applyFill="1" applyBorder="1" applyAlignment="1">
      <alignment vertical="center" wrapText="1"/>
    </xf>
    <xf numFmtId="0" fontId="16" fillId="0" borderId="29" xfId="3" applyNumberFormat="1" applyFont="1" applyFill="1" applyBorder="1" applyAlignment="1">
      <alignment horizontal="left" vertical="center" wrapText="1"/>
    </xf>
    <xf numFmtId="0" fontId="16" fillId="0" borderId="16" xfId="3" applyFont="1" applyFill="1" applyBorder="1" applyAlignment="1">
      <alignment vertical="center" wrapText="1"/>
    </xf>
    <xf numFmtId="0" fontId="19" fillId="0" borderId="29" xfId="3" applyNumberFormat="1" applyFont="1" applyFill="1" applyBorder="1" applyAlignment="1">
      <alignment horizontal="left" vertical="center" wrapText="1"/>
    </xf>
    <xf numFmtId="0" fontId="19" fillId="0" borderId="16" xfId="3" applyFont="1" applyFill="1" applyBorder="1" applyAlignment="1">
      <alignment vertical="center" wrapText="1"/>
    </xf>
    <xf numFmtId="0" fontId="13" fillId="0" borderId="16" xfId="3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11" fillId="0" borderId="9" xfId="3" applyNumberFormat="1" applyFont="1" applyFill="1" applyBorder="1" applyAlignment="1">
      <alignment horizontal="center" vertical="center" wrapText="1"/>
    </xf>
    <xf numFmtId="0" fontId="11" fillId="0" borderId="11" xfId="3" applyNumberFormat="1" applyFont="1" applyFill="1" applyBorder="1" applyAlignment="1">
      <alignment horizontal="center" vertical="center" wrapText="1"/>
    </xf>
    <xf numFmtId="0" fontId="11" fillId="0" borderId="3" xfId="3" applyNumberFormat="1" applyFont="1" applyFill="1" applyBorder="1" applyAlignment="1">
      <alignment horizontal="center" vertical="center" wrapText="1"/>
    </xf>
    <xf numFmtId="0" fontId="11" fillId="0" borderId="10" xfId="3" applyNumberFormat="1" applyFont="1" applyFill="1" applyBorder="1" applyAlignment="1">
      <alignment horizontal="center" vertical="center" wrapText="1"/>
    </xf>
    <xf numFmtId="0" fontId="11" fillId="0" borderId="15" xfId="3" applyNumberFormat="1" applyFont="1" applyFill="1" applyBorder="1" applyAlignment="1">
      <alignment horizontal="center" vertical="center" wrapText="1"/>
    </xf>
    <xf numFmtId="0" fontId="11" fillId="0" borderId="4" xfId="3" applyNumberFormat="1" applyFont="1" applyFill="1" applyBorder="1" applyAlignment="1">
      <alignment horizontal="center" vertical="center" wrapText="1"/>
    </xf>
    <xf numFmtId="0" fontId="11" fillId="0" borderId="20" xfId="3" applyNumberFormat="1" applyFont="1" applyFill="1" applyBorder="1" applyAlignment="1">
      <alignment horizontal="center" vertical="center" wrapText="1"/>
    </xf>
    <xf numFmtId="0" fontId="11" fillId="0" borderId="2" xfId="3" applyNumberFormat="1" applyFont="1" applyFill="1" applyBorder="1" applyAlignment="1">
      <alignment horizontal="center" vertical="center" wrapText="1"/>
    </xf>
    <xf numFmtId="0" fontId="11" fillId="0" borderId="27" xfId="3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</cellXfs>
  <cellStyles count="5">
    <cellStyle name="Обычный" xfId="0" builtinId="0"/>
    <cellStyle name="Обычный 2" xfId="3"/>
    <cellStyle name="Обычный_Акты работ IV участок2008" xfId="1"/>
    <cellStyle name="Финансовый" xfId="2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zoomScale="55" zoomScaleNormal="55" zoomScaleSheetLayoutView="50" workbookViewId="0">
      <selection activeCell="A6" sqref="A6:K6"/>
    </sheetView>
  </sheetViews>
  <sheetFormatPr defaultRowHeight="15" x14ac:dyDescent="0.2"/>
  <cols>
    <col min="1" max="1" width="8.140625" style="11" customWidth="1"/>
    <col min="2" max="3" width="40.7109375" style="11" customWidth="1"/>
    <col min="4" max="4" width="15.7109375" style="11" customWidth="1"/>
    <col min="5" max="5" width="22.5703125" style="11" bestFit="1" customWidth="1"/>
    <col min="6" max="6" width="16.85546875" style="11" customWidth="1"/>
    <col min="7" max="7" width="20.140625" style="11" bestFit="1" customWidth="1"/>
    <col min="8" max="8" width="19.28515625" style="11" bestFit="1" customWidth="1"/>
    <col min="9" max="9" width="16.85546875" style="11" customWidth="1"/>
    <col min="10" max="10" width="18.42578125" style="11" customWidth="1"/>
    <col min="11" max="11" width="20.28515625" style="11" customWidth="1"/>
    <col min="12" max="13" width="15.42578125" style="11" customWidth="1"/>
    <col min="14" max="14" width="13.140625" style="11" bestFit="1" customWidth="1"/>
    <col min="15" max="15" width="26.5703125" style="11" customWidth="1"/>
    <col min="16" max="16" width="12.5703125" style="11" bestFit="1" customWidth="1"/>
    <col min="17" max="16384" width="9.140625" style="11"/>
  </cols>
  <sheetData>
    <row r="1" spans="1:15" ht="15.75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5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5" ht="20.25" x14ac:dyDescent="0.3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38"/>
    </row>
    <row r="4" spans="1:15" ht="15.75" customHeight="1" x14ac:dyDescent="0.25">
      <c r="A4" s="59"/>
      <c r="B4" s="59"/>
      <c r="C4" s="59"/>
      <c r="D4" s="59"/>
      <c r="E4" s="59"/>
      <c r="F4" s="59"/>
      <c r="G4" s="59"/>
      <c r="H4" s="59"/>
      <c r="J4" s="59"/>
      <c r="K4" s="59"/>
    </row>
    <row r="5" spans="1:15" ht="15.75" customHeight="1" x14ac:dyDescent="0.25">
      <c r="A5" s="59"/>
      <c r="B5" s="59"/>
      <c r="C5" s="59"/>
      <c r="D5" s="59"/>
      <c r="E5" s="59"/>
      <c r="F5" s="59"/>
      <c r="G5" s="59"/>
      <c r="H5" s="59"/>
      <c r="J5" s="59"/>
      <c r="K5" s="59"/>
    </row>
    <row r="6" spans="1:15" ht="36.75" customHeight="1" x14ac:dyDescent="0.35">
      <c r="A6" s="115" t="s">
        <v>111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6"/>
    </row>
    <row r="7" spans="1:15" ht="30.75" thickBot="1" x14ac:dyDescent="0.45">
      <c r="A7" s="7"/>
      <c r="B7" s="7" t="s">
        <v>76</v>
      </c>
      <c r="C7" s="7"/>
      <c r="D7" s="116" t="s">
        <v>92</v>
      </c>
      <c r="E7" s="116"/>
      <c r="F7" s="116"/>
      <c r="G7" s="7"/>
      <c r="H7" s="7"/>
      <c r="I7" s="7"/>
      <c r="J7" s="7"/>
      <c r="K7" s="8"/>
      <c r="L7" s="58"/>
      <c r="M7" s="58"/>
      <c r="N7" s="58"/>
      <c r="O7" s="58"/>
    </row>
    <row r="8" spans="1:15" ht="16.5" thickBot="1" x14ac:dyDescent="0.25">
      <c r="A8" s="117" t="s">
        <v>75</v>
      </c>
      <c r="B8" s="119" t="s">
        <v>0</v>
      </c>
      <c r="C8" s="120"/>
      <c r="D8" s="117" t="s">
        <v>1</v>
      </c>
      <c r="E8" s="123" t="s">
        <v>2</v>
      </c>
      <c r="F8" s="124"/>
      <c r="G8" s="124"/>
      <c r="H8" s="124"/>
      <c r="I8" s="124"/>
      <c r="J8" s="124"/>
      <c r="K8" s="125"/>
    </row>
    <row r="9" spans="1:15" ht="32.25" thickBot="1" x14ac:dyDescent="0.25">
      <c r="A9" s="118"/>
      <c r="B9" s="121"/>
      <c r="C9" s="122"/>
      <c r="D9" s="118"/>
      <c r="E9" s="57" t="s">
        <v>3</v>
      </c>
      <c r="F9" s="57" t="s">
        <v>4</v>
      </c>
      <c r="G9" s="56" t="s">
        <v>5</v>
      </c>
      <c r="H9" s="56" t="s">
        <v>6</v>
      </c>
      <c r="I9" s="56" t="s">
        <v>7</v>
      </c>
      <c r="J9" s="56" t="s">
        <v>8</v>
      </c>
      <c r="K9" s="77" t="s">
        <v>9</v>
      </c>
      <c r="L9" s="69"/>
      <c r="M9" s="49"/>
      <c r="N9" s="49"/>
    </row>
    <row r="10" spans="1:15" ht="23.25" customHeight="1" thickBot="1" x14ac:dyDescent="0.25">
      <c r="A10" s="56">
        <v>1</v>
      </c>
      <c r="B10" s="106">
        <v>2</v>
      </c>
      <c r="C10" s="107"/>
      <c r="D10" s="56">
        <v>3</v>
      </c>
      <c r="E10" s="57">
        <v>4</v>
      </c>
      <c r="F10" s="57">
        <v>5</v>
      </c>
      <c r="G10" s="56">
        <v>6</v>
      </c>
      <c r="H10" s="56">
        <v>7</v>
      </c>
      <c r="I10" s="56">
        <v>8</v>
      </c>
      <c r="J10" s="56">
        <v>9</v>
      </c>
      <c r="K10" s="56">
        <v>10</v>
      </c>
      <c r="L10" s="69"/>
      <c r="M10" s="49"/>
      <c r="N10" s="49"/>
    </row>
    <row r="11" spans="1:15" ht="22.5" x14ac:dyDescent="0.2">
      <c r="A11" s="55" t="s">
        <v>67</v>
      </c>
      <c r="B11" s="108" t="s">
        <v>74</v>
      </c>
      <c r="C11" s="109"/>
      <c r="D11" s="54" t="s">
        <v>10</v>
      </c>
      <c r="E11" s="53">
        <f>E12+E16+E19+E23</f>
        <v>151067163</v>
      </c>
      <c r="F11" s="52">
        <f>F12+F16+F19+F23</f>
        <v>0</v>
      </c>
      <c r="G11" s="51">
        <f>H11+I11+J11+K11</f>
        <v>151067163</v>
      </c>
      <c r="H11" s="51">
        <f>H12+H16+H19+H23</f>
        <v>151067163</v>
      </c>
      <c r="I11" s="52">
        <f>I12+I16+I19+I23</f>
        <v>0</v>
      </c>
      <c r="J11" s="51">
        <f>J12+J16+J19+J23</f>
        <v>0</v>
      </c>
      <c r="K11" s="50">
        <f>K12+K16+K19+K23</f>
        <v>0</v>
      </c>
      <c r="L11" s="69"/>
      <c r="M11" s="49"/>
      <c r="N11" s="49"/>
    </row>
    <row r="12" spans="1:15" ht="23.25" customHeight="1" x14ac:dyDescent="0.2">
      <c r="A12" s="42" t="s">
        <v>68</v>
      </c>
      <c r="B12" s="110" t="s">
        <v>107</v>
      </c>
      <c r="C12" s="111"/>
      <c r="D12" s="35" t="s">
        <v>10</v>
      </c>
      <c r="E12" s="29">
        <f t="shared" ref="E12:K12" si="0">E13+E14+E15</f>
        <v>151067163</v>
      </c>
      <c r="F12" s="28">
        <f t="shared" si="0"/>
        <v>0</v>
      </c>
      <c r="G12" s="27">
        <f t="shared" si="0"/>
        <v>151067163</v>
      </c>
      <c r="H12" s="27">
        <f t="shared" si="0"/>
        <v>151067163</v>
      </c>
      <c r="I12" s="28">
        <f t="shared" si="0"/>
        <v>0</v>
      </c>
      <c r="J12" s="27">
        <f t="shared" si="0"/>
        <v>0</v>
      </c>
      <c r="K12" s="26">
        <f t="shared" si="0"/>
        <v>0</v>
      </c>
    </row>
    <row r="13" spans="1:15" ht="23.25" x14ac:dyDescent="0.2">
      <c r="A13" s="45" t="s">
        <v>11</v>
      </c>
      <c r="B13" s="112" t="s">
        <v>108</v>
      </c>
      <c r="C13" s="113"/>
      <c r="D13" s="30" t="s">
        <v>10</v>
      </c>
      <c r="E13" s="27">
        <f>+'1 полугодие 2021'!E13+'2 полугодие 2021'!E13</f>
        <v>151067163</v>
      </c>
      <c r="F13" s="40">
        <v>0</v>
      </c>
      <c r="G13" s="9">
        <f>H13+I13+J13+K13</f>
        <v>151067163</v>
      </c>
      <c r="H13" s="9">
        <f>E13</f>
        <v>151067163</v>
      </c>
      <c r="I13" s="40">
        <v>0</v>
      </c>
      <c r="J13" s="9">
        <v>0</v>
      </c>
      <c r="K13" s="10">
        <v>0</v>
      </c>
      <c r="L13" s="7"/>
    </row>
    <row r="14" spans="1:15" ht="30.75" customHeight="1" x14ac:dyDescent="0.2">
      <c r="A14" s="45" t="s">
        <v>12</v>
      </c>
      <c r="B14" s="97" t="s">
        <v>109</v>
      </c>
      <c r="C14" s="98"/>
      <c r="D14" s="30" t="s">
        <v>10</v>
      </c>
      <c r="E14" s="41"/>
      <c r="F14" s="40"/>
      <c r="G14" s="9"/>
      <c r="H14" s="40"/>
      <c r="I14" s="40"/>
      <c r="J14" s="9"/>
      <c r="K14" s="10"/>
    </row>
    <row r="15" spans="1:15" ht="42" customHeight="1" x14ac:dyDescent="0.2">
      <c r="A15" s="45" t="s">
        <v>13</v>
      </c>
      <c r="B15" s="97" t="s">
        <v>110</v>
      </c>
      <c r="C15" s="98"/>
      <c r="D15" s="30" t="s">
        <v>10</v>
      </c>
      <c r="E15" s="41"/>
      <c r="F15" s="40"/>
      <c r="G15" s="9"/>
      <c r="H15" s="40"/>
      <c r="I15" s="40"/>
      <c r="J15" s="9"/>
      <c r="K15" s="10"/>
    </row>
    <row r="16" spans="1:15" ht="23.25" customHeight="1" x14ac:dyDescent="0.2">
      <c r="A16" s="42" t="s">
        <v>69</v>
      </c>
      <c r="B16" s="99" t="s">
        <v>14</v>
      </c>
      <c r="C16" s="100"/>
      <c r="D16" s="35" t="s">
        <v>10</v>
      </c>
      <c r="E16" s="29">
        <f t="shared" ref="E16:K16" si="1">E17+E18</f>
        <v>0</v>
      </c>
      <c r="F16" s="28">
        <f t="shared" si="1"/>
        <v>0</v>
      </c>
      <c r="G16" s="27">
        <f t="shared" si="1"/>
        <v>0</v>
      </c>
      <c r="H16" s="28">
        <f t="shared" si="1"/>
        <v>0</v>
      </c>
      <c r="I16" s="28">
        <f t="shared" si="1"/>
        <v>0</v>
      </c>
      <c r="J16" s="27">
        <f t="shared" si="1"/>
        <v>0</v>
      </c>
      <c r="K16" s="26">
        <f t="shared" si="1"/>
        <v>0</v>
      </c>
    </row>
    <row r="17" spans="1:15" ht="36.75" customHeight="1" x14ac:dyDescent="0.2">
      <c r="A17" s="45" t="s">
        <v>15</v>
      </c>
      <c r="B17" s="97" t="s">
        <v>16</v>
      </c>
      <c r="C17" s="98"/>
      <c r="D17" s="30" t="s">
        <v>10</v>
      </c>
      <c r="E17" s="41"/>
      <c r="F17" s="40"/>
      <c r="G17" s="9"/>
      <c r="H17" s="40"/>
      <c r="I17" s="40"/>
      <c r="J17" s="9"/>
      <c r="K17" s="10"/>
    </row>
    <row r="18" spans="1:15" ht="30.75" customHeight="1" x14ac:dyDescent="0.2">
      <c r="A18" s="45" t="s">
        <v>64</v>
      </c>
      <c r="B18" s="97" t="s">
        <v>17</v>
      </c>
      <c r="C18" s="98"/>
      <c r="D18" s="30" t="s">
        <v>10</v>
      </c>
      <c r="E18" s="41"/>
      <c r="F18" s="40"/>
      <c r="G18" s="9"/>
      <c r="H18" s="40"/>
      <c r="I18" s="40"/>
      <c r="J18" s="9"/>
      <c r="K18" s="10"/>
      <c r="N18" s="19"/>
    </row>
    <row r="19" spans="1:15" ht="39" customHeight="1" x14ac:dyDescent="0.2">
      <c r="A19" s="42" t="s">
        <v>70</v>
      </c>
      <c r="B19" s="99" t="s">
        <v>18</v>
      </c>
      <c r="C19" s="114"/>
      <c r="D19" s="35" t="s">
        <v>10</v>
      </c>
      <c r="E19" s="29">
        <f t="shared" ref="E19:K19" si="2">E20+E21+E22</f>
        <v>0</v>
      </c>
      <c r="F19" s="28">
        <f t="shared" si="2"/>
        <v>0</v>
      </c>
      <c r="G19" s="27">
        <f t="shared" si="2"/>
        <v>0</v>
      </c>
      <c r="H19" s="28">
        <f t="shared" si="2"/>
        <v>0</v>
      </c>
      <c r="I19" s="28">
        <f t="shared" si="2"/>
        <v>0</v>
      </c>
      <c r="J19" s="27">
        <f t="shared" si="2"/>
        <v>0</v>
      </c>
      <c r="K19" s="26">
        <f t="shared" si="2"/>
        <v>0</v>
      </c>
    </row>
    <row r="20" spans="1:15" ht="39" customHeight="1" x14ac:dyDescent="0.2">
      <c r="A20" s="45" t="s">
        <v>65</v>
      </c>
      <c r="B20" s="97" t="s">
        <v>61</v>
      </c>
      <c r="C20" s="105"/>
      <c r="D20" s="30" t="s">
        <v>10</v>
      </c>
      <c r="E20" s="41"/>
      <c r="F20" s="40"/>
      <c r="G20" s="9"/>
      <c r="H20" s="40"/>
      <c r="I20" s="40"/>
      <c r="J20" s="9"/>
      <c r="K20" s="10"/>
    </row>
    <row r="21" spans="1:15" ht="39.75" customHeight="1" x14ac:dyDescent="0.2">
      <c r="A21" s="45" t="s">
        <v>66</v>
      </c>
      <c r="B21" s="97" t="s">
        <v>61</v>
      </c>
      <c r="C21" s="105"/>
      <c r="D21" s="30" t="s">
        <v>10</v>
      </c>
      <c r="E21" s="41"/>
      <c r="F21" s="40"/>
      <c r="G21" s="9"/>
      <c r="H21" s="40"/>
      <c r="I21" s="40"/>
      <c r="J21" s="9"/>
      <c r="K21" s="10"/>
    </row>
    <row r="22" spans="1:15" ht="42" customHeight="1" x14ac:dyDescent="0.2">
      <c r="A22" s="45" t="s">
        <v>19</v>
      </c>
      <c r="B22" s="97" t="s">
        <v>62</v>
      </c>
      <c r="C22" s="98"/>
      <c r="D22" s="30" t="s">
        <v>10</v>
      </c>
      <c r="E22" s="41"/>
      <c r="F22" s="40"/>
      <c r="G22" s="9"/>
      <c r="H22" s="40"/>
      <c r="I22" s="40"/>
      <c r="J22" s="9"/>
      <c r="K22" s="10"/>
    </row>
    <row r="23" spans="1:15" ht="30.75" customHeight="1" x14ac:dyDescent="0.2">
      <c r="A23" s="42" t="s">
        <v>71</v>
      </c>
      <c r="B23" s="99" t="s">
        <v>20</v>
      </c>
      <c r="C23" s="100"/>
      <c r="D23" s="35" t="s">
        <v>10</v>
      </c>
      <c r="E23" s="29">
        <f t="shared" ref="E23:K23" si="3">E24+E25</f>
        <v>0</v>
      </c>
      <c r="F23" s="28">
        <f t="shared" si="3"/>
        <v>0</v>
      </c>
      <c r="G23" s="27">
        <f t="shared" si="3"/>
        <v>0</v>
      </c>
      <c r="H23" s="28">
        <f t="shared" si="3"/>
        <v>0</v>
      </c>
      <c r="I23" s="28">
        <f t="shared" si="3"/>
        <v>0</v>
      </c>
      <c r="J23" s="27">
        <f t="shared" si="3"/>
        <v>0</v>
      </c>
      <c r="K23" s="26">
        <f t="shared" si="3"/>
        <v>0</v>
      </c>
    </row>
    <row r="24" spans="1:15" ht="30.75" customHeight="1" x14ac:dyDescent="0.2">
      <c r="A24" s="45" t="s">
        <v>21</v>
      </c>
      <c r="B24" s="97" t="s">
        <v>63</v>
      </c>
      <c r="C24" s="98"/>
      <c r="D24" s="30" t="s">
        <v>10</v>
      </c>
      <c r="E24" s="41"/>
      <c r="F24" s="40"/>
      <c r="G24" s="9"/>
      <c r="H24" s="40"/>
      <c r="I24" s="40"/>
      <c r="J24" s="9"/>
      <c r="K24" s="10"/>
    </row>
    <row r="25" spans="1:15" ht="23.25" customHeight="1" x14ac:dyDescent="0.2">
      <c r="A25" s="45" t="s">
        <v>22</v>
      </c>
      <c r="B25" s="97" t="s">
        <v>23</v>
      </c>
      <c r="C25" s="98"/>
      <c r="D25" s="30" t="s">
        <v>10</v>
      </c>
      <c r="E25" s="41"/>
      <c r="F25" s="40"/>
      <c r="G25" s="9"/>
      <c r="H25" s="40"/>
      <c r="I25" s="40"/>
      <c r="J25" s="9"/>
      <c r="K25" s="10"/>
    </row>
    <row r="26" spans="1:15" ht="35.25" customHeight="1" x14ac:dyDescent="0.2">
      <c r="A26" s="42" t="s">
        <v>24</v>
      </c>
      <c r="B26" s="101" t="s">
        <v>25</v>
      </c>
      <c r="C26" s="102"/>
      <c r="D26" s="35" t="s">
        <v>10</v>
      </c>
      <c r="E26" s="4">
        <f t="shared" ref="E26:K26" si="4">E27+E49+E55+E56</f>
        <v>149524061</v>
      </c>
      <c r="F26" s="1">
        <f t="shared" si="4"/>
        <v>0</v>
      </c>
      <c r="G26" s="2">
        <f t="shared" si="4"/>
        <v>149524061</v>
      </c>
      <c r="H26" s="1">
        <f t="shared" si="4"/>
        <v>0</v>
      </c>
      <c r="I26" s="1">
        <f t="shared" si="4"/>
        <v>0</v>
      </c>
      <c r="J26" s="2">
        <f t="shared" si="4"/>
        <v>117243925</v>
      </c>
      <c r="K26" s="3">
        <f t="shared" si="4"/>
        <v>32280136</v>
      </c>
      <c r="L26" s="19"/>
      <c r="O26" s="19"/>
    </row>
    <row r="27" spans="1:15" ht="36.75" customHeight="1" x14ac:dyDescent="0.2">
      <c r="A27" s="42" t="s">
        <v>26</v>
      </c>
      <c r="B27" s="89" t="s">
        <v>27</v>
      </c>
      <c r="C27" s="90"/>
      <c r="D27" s="44" t="s">
        <v>10</v>
      </c>
      <c r="E27" s="4">
        <f>E28+E30+E48+E47</f>
        <v>120411782</v>
      </c>
      <c r="F27" s="1">
        <f>F28+F30+F48</f>
        <v>0</v>
      </c>
      <c r="G27" s="2">
        <f>G28+G30+G48+G47</f>
        <v>120411782</v>
      </c>
      <c r="H27" s="1">
        <f>H28+H30+H48</f>
        <v>0</v>
      </c>
      <c r="I27" s="1">
        <f>I28+I30+I48</f>
        <v>0</v>
      </c>
      <c r="J27" s="2">
        <f>J28+J30+J48+J47</f>
        <v>88131646</v>
      </c>
      <c r="K27" s="3">
        <f>K28+K30+K48</f>
        <v>32280136</v>
      </c>
      <c r="L27" s="19"/>
      <c r="M27" s="19"/>
    </row>
    <row r="28" spans="1:15" ht="23.25" customHeight="1" x14ac:dyDescent="0.2">
      <c r="A28" s="42" t="s">
        <v>28</v>
      </c>
      <c r="B28" s="87" t="s">
        <v>78</v>
      </c>
      <c r="C28" s="96"/>
      <c r="D28" s="35" t="s">
        <v>10</v>
      </c>
      <c r="E28" s="29">
        <f>G28-F28</f>
        <v>0</v>
      </c>
      <c r="F28" s="28"/>
      <c r="G28" s="27">
        <f>H28+I28+J28+K28</f>
        <v>0</v>
      </c>
      <c r="H28" s="28"/>
      <c r="I28" s="28"/>
      <c r="J28" s="27"/>
      <c r="K28" s="26"/>
      <c r="L28" s="19"/>
      <c r="M28" s="19"/>
      <c r="N28" s="19"/>
      <c r="O28" s="19"/>
    </row>
    <row r="29" spans="1:15" ht="23.25" customHeight="1" x14ac:dyDescent="0.2">
      <c r="A29" s="45" t="s">
        <v>29</v>
      </c>
      <c r="B29" s="94" t="s">
        <v>30</v>
      </c>
      <c r="C29" s="95"/>
      <c r="D29" s="30" t="s">
        <v>10</v>
      </c>
      <c r="E29" s="41">
        <f>G29-F29</f>
        <v>0</v>
      </c>
      <c r="F29" s="40"/>
      <c r="G29" s="9">
        <f>H29+I29+J29+K29</f>
        <v>0</v>
      </c>
      <c r="H29" s="40"/>
      <c r="I29" s="40"/>
      <c r="J29" s="9"/>
      <c r="K29" s="10"/>
    </row>
    <row r="30" spans="1:15" ht="33.75" customHeight="1" x14ac:dyDescent="0.2">
      <c r="A30" s="42" t="s">
        <v>31</v>
      </c>
      <c r="B30" s="89" t="s">
        <v>79</v>
      </c>
      <c r="C30" s="91"/>
      <c r="D30" s="44" t="s">
        <v>10</v>
      </c>
      <c r="E30" s="29">
        <f t="shared" ref="E30:K30" si="5">E31</f>
        <v>103258262</v>
      </c>
      <c r="F30" s="28">
        <f t="shared" si="5"/>
        <v>0</v>
      </c>
      <c r="G30" s="27">
        <f t="shared" si="5"/>
        <v>103258262</v>
      </c>
      <c r="H30" s="28">
        <f t="shared" si="5"/>
        <v>0</v>
      </c>
      <c r="I30" s="28">
        <f t="shared" si="5"/>
        <v>0</v>
      </c>
      <c r="J30" s="27">
        <f t="shared" si="5"/>
        <v>70978126</v>
      </c>
      <c r="K30" s="26">
        <f t="shared" si="5"/>
        <v>32280136</v>
      </c>
    </row>
    <row r="31" spans="1:15" ht="33" customHeight="1" x14ac:dyDescent="0.2">
      <c r="A31" s="42" t="s">
        <v>32</v>
      </c>
      <c r="B31" s="103" t="s">
        <v>77</v>
      </c>
      <c r="C31" s="104"/>
      <c r="D31" s="35" t="s">
        <v>10</v>
      </c>
      <c r="E31" s="29">
        <f>E32+E33+E34+E35</f>
        <v>103258262</v>
      </c>
      <c r="F31" s="28">
        <f>F32+F33+F34</f>
        <v>0</v>
      </c>
      <c r="G31" s="27">
        <f>G32+G33+G34+G35</f>
        <v>103258262</v>
      </c>
      <c r="H31" s="28">
        <f>H32+H33+H34</f>
        <v>0</v>
      </c>
      <c r="I31" s="28">
        <f>I32+I33+I34</f>
        <v>0</v>
      </c>
      <c r="J31" s="27">
        <f>SUM(J32:J35)</f>
        <v>70978126</v>
      </c>
      <c r="K31" s="26">
        <f>K32+K33+K34+K35</f>
        <v>32280136</v>
      </c>
      <c r="L31" s="19"/>
    </row>
    <row r="32" spans="1:15" ht="23.25" customHeight="1" x14ac:dyDescent="0.25">
      <c r="A32" s="45" t="s">
        <v>33</v>
      </c>
      <c r="B32" s="92" t="s">
        <v>103</v>
      </c>
      <c r="C32" s="93"/>
      <c r="D32" s="30" t="s">
        <v>10</v>
      </c>
      <c r="E32" s="41">
        <f>G32</f>
        <v>101922649</v>
      </c>
      <c r="F32" s="40">
        <v>0</v>
      </c>
      <c r="G32" s="9">
        <f>H32+I32+J32+K32</f>
        <v>101922649</v>
      </c>
      <c r="H32" s="9">
        <v>0</v>
      </c>
      <c r="I32" s="40">
        <v>0</v>
      </c>
      <c r="J32" s="9">
        <f>+'1 полугодие 2021'!J32+'2 полугодие 2021'!J32</f>
        <v>70152797</v>
      </c>
      <c r="K32" s="9">
        <f>+'1 полугодие 2021'!K32+'2 полугодие 2021'!K32</f>
        <v>31769852</v>
      </c>
      <c r="L32" s="48"/>
    </row>
    <row r="33" spans="1:15" ht="23.25" customHeight="1" x14ac:dyDescent="0.35">
      <c r="A33" s="45" t="s">
        <v>34</v>
      </c>
      <c r="B33" s="92" t="s">
        <v>104</v>
      </c>
      <c r="C33" s="93"/>
      <c r="D33" s="30" t="s">
        <v>10</v>
      </c>
      <c r="E33" s="41">
        <f>G33</f>
        <v>251608</v>
      </c>
      <c r="F33" s="40">
        <v>0</v>
      </c>
      <c r="G33" s="9">
        <f>H33+I33+J33+K33</f>
        <v>251608</v>
      </c>
      <c r="H33" s="40">
        <v>0</v>
      </c>
      <c r="I33" s="40">
        <v>0</v>
      </c>
      <c r="J33" s="9">
        <f>+'1 полугодие 2021'!J33+'2 полугодие 2021'!J33</f>
        <v>32738</v>
      </c>
      <c r="K33" s="9">
        <f>+'1 полугодие 2021'!K33+'2 полугодие 2021'!K33</f>
        <v>218870</v>
      </c>
      <c r="L33" s="47"/>
    </row>
    <row r="34" spans="1:15" ht="23.25" customHeight="1" x14ac:dyDescent="0.2">
      <c r="A34" s="45" t="s">
        <v>35</v>
      </c>
      <c r="B34" s="92" t="s">
        <v>105</v>
      </c>
      <c r="C34" s="93"/>
      <c r="D34" s="30" t="s">
        <v>10</v>
      </c>
      <c r="E34" s="41">
        <f>G34</f>
        <v>1082952</v>
      </c>
      <c r="F34" s="40">
        <v>0</v>
      </c>
      <c r="G34" s="9">
        <f>H34+I34+J34+K34</f>
        <v>1082952</v>
      </c>
      <c r="H34" s="40">
        <v>0</v>
      </c>
      <c r="I34" s="40">
        <v>0</v>
      </c>
      <c r="J34" s="9">
        <f>+'1 полугодие 2021'!J34+'2 полугодие 2021'!J34</f>
        <v>792591</v>
      </c>
      <c r="K34" s="9">
        <f>+'1 полугодие 2021'!K34+'2 полугодие 2021'!K34</f>
        <v>290361</v>
      </c>
    </row>
    <row r="35" spans="1:15" ht="23.25" customHeight="1" x14ac:dyDescent="0.2">
      <c r="A35" s="45" t="s">
        <v>35</v>
      </c>
      <c r="B35" s="92" t="s">
        <v>112</v>
      </c>
      <c r="C35" s="93"/>
      <c r="D35" s="30" t="s">
        <v>10</v>
      </c>
      <c r="E35" s="41">
        <f>G35</f>
        <v>1053</v>
      </c>
      <c r="F35" s="40"/>
      <c r="G35" s="9">
        <f>SUM(H35:K35)</f>
        <v>1053</v>
      </c>
      <c r="H35" s="40"/>
      <c r="I35" s="40"/>
      <c r="J35" s="76"/>
      <c r="K35" s="9">
        <f>+'1 полугодие 2021'!K35+'2 полугодие 2021'!K35</f>
        <v>1053</v>
      </c>
    </row>
    <row r="36" spans="1:15" ht="23.25" customHeight="1" x14ac:dyDescent="0.2">
      <c r="A36" s="45" t="s">
        <v>82</v>
      </c>
      <c r="B36" s="94" t="s">
        <v>81</v>
      </c>
      <c r="C36" s="95"/>
      <c r="D36" s="30" t="s">
        <v>10</v>
      </c>
      <c r="E36" s="41"/>
      <c r="F36" s="40"/>
      <c r="G36" s="9"/>
      <c r="H36" s="40"/>
      <c r="I36" s="40"/>
      <c r="J36" s="9"/>
      <c r="K36" s="10"/>
    </row>
    <row r="37" spans="1:15" ht="23.25" customHeight="1" x14ac:dyDescent="0.2">
      <c r="A37" s="45" t="s">
        <v>84</v>
      </c>
      <c r="B37" s="94" t="s">
        <v>81</v>
      </c>
      <c r="C37" s="95"/>
      <c r="D37" s="30" t="s">
        <v>10</v>
      </c>
      <c r="E37" s="41"/>
      <c r="F37" s="40"/>
      <c r="G37" s="9"/>
      <c r="H37" s="40"/>
      <c r="I37" s="40"/>
      <c r="J37" s="9"/>
      <c r="K37" s="10"/>
    </row>
    <row r="38" spans="1:15" ht="23.25" customHeight="1" x14ac:dyDescent="0.2">
      <c r="A38" s="45" t="s">
        <v>85</v>
      </c>
      <c r="B38" s="94" t="s">
        <v>81</v>
      </c>
      <c r="C38" s="95"/>
      <c r="D38" s="30" t="s">
        <v>10</v>
      </c>
      <c r="E38" s="41"/>
      <c r="F38" s="40"/>
      <c r="G38" s="9"/>
      <c r="H38" s="40"/>
      <c r="I38" s="40"/>
      <c r="J38" s="9"/>
      <c r="K38" s="10"/>
    </row>
    <row r="39" spans="1:15" ht="23.25" customHeight="1" x14ac:dyDescent="0.2">
      <c r="A39" s="45" t="s">
        <v>86</v>
      </c>
      <c r="B39" s="94" t="s">
        <v>36</v>
      </c>
      <c r="C39" s="95"/>
      <c r="D39" s="30" t="s">
        <v>10</v>
      </c>
      <c r="E39" s="41"/>
      <c r="F39" s="40"/>
      <c r="G39" s="9"/>
      <c r="H39" s="40"/>
      <c r="I39" s="40"/>
      <c r="J39" s="9"/>
      <c r="K39" s="10"/>
    </row>
    <row r="40" spans="1:15" ht="23.25" customHeight="1" x14ac:dyDescent="0.2">
      <c r="A40" s="42" t="s">
        <v>37</v>
      </c>
      <c r="B40" s="87" t="s">
        <v>88</v>
      </c>
      <c r="C40" s="96"/>
      <c r="D40" s="35" t="s">
        <v>10</v>
      </c>
      <c r="E40" s="29">
        <f t="shared" ref="E40:K40" si="6">E41+E42+E43</f>
        <v>0</v>
      </c>
      <c r="F40" s="28">
        <f t="shared" si="6"/>
        <v>0</v>
      </c>
      <c r="G40" s="27">
        <f t="shared" si="6"/>
        <v>0</v>
      </c>
      <c r="H40" s="28">
        <f t="shared" si="6"/>
        <v>0</v>
      </c>
      <c r="I40" s="28">
        <f t="shared" si="6"/>
        <v>0</v>
      </c>
      <c r="J40" s="27">
        <f t="shared" si="6"/>
        <v>0</v>
      </c>
      <c r="K40" s="26">
        <f t="shared" si="6"/>
        <v>0</v>
      </c>
    </row>
    <row r="41" spans="1:15" ht="23.25" customHeight="1" x14ac:dyDescent="0.2">
      <c r="A41" s="45" t="s">
        <v>38</v>
      </c>
      <c r="B41" s="94" t="s">
        <v>80</v>
      </c>
      <c r="C41" s="95"/>
      <c r="D41" s="30" t="s">
        <v>10</v>
      </c>
      <c r="E41" s="41"/>
      <c r="F41" s="40"/>
      <c r="G41" s="9"/>
      <c r="H41" s="40"/>
      <c r="I41" s="40"/>
      <c r="J41" s="9"/>
      <c r="K41" s="10"/>
    </row>
    <row r="42" spans="1:15" ht="23.25" customHeight="1" x14ac:dyDescent="0.2">
      <c r="A42" s="45" t="s">
        <v>39</v>
      </c>
      <c r="B42" s="94" t="s">
        <v>80</v>
      </c>
      <c r="C42" s="95"/>
      <c r="D42" s="30" t="s">
        <v>10</v>
      </c>
      <c r="E42" s="41"/>
      <c r="F42" s="40"/>
      <c r="G42" s="9"/>
      <c r="H42" s="40"/>
      <c r="I42" s="40"/>
      <c r="J42" s="9"/>
      <c r="K42" s="10"/>
    </row>
    <row r="43" spans="1:15" ht="23.25" customHeight="1" x14ac:dyDescent="0.2">
      <c r="A43" s="45" t="s">
        <v>40</v>
      </c>
      <c r="B43" s="94" t="s">
        <v>80</v>
      </c>
      <c r="C43" s="95"/>
      <c r="D43" s="30" t="s">
        <v>10</v>
      </c>
      <c r="E43" s="41"/>
      <c r="F43" s="40"/>
      <c r="G43" s="9"/>
      <c r="H43" s="40"/>
      <c r="I43" s="40"/>
      <c r="J43" s="9"/>
      <c r="K43" s="10"/>
    </row>
    <row r="44" spans="1:15" ht="23.25" customHeight="1" x14ac:dyDescent="0.35">
      <c r="A44" s="45" t="s">
        <v>41</v>
      </c>
      <c r="B44" s="94" t="s">
        <v>80</v>
      </c>
      <c r="C44" s="95"/>
      <c r="D44" s="30" t="s">
        <v>10</v>
      </c>
      <c r="E44" s="41"/>
      <c r="F44" s="40"/>
      <c r="G44" s="9"/>
      <c r="H44" s="40"/>
      <c r="I44" s="40"/>
      <c r="J44" s="9"/>
      <c r="K44" s="10"/>
      <c r="O44" s="46"/>
    </row>
    <row r="45" spans="1:15" ht="23.25" customHeight="1" x14ac:dyDescent="0.2">
      <c r="A45" s="45" t="s">
        <v>83</v>
      </c>
      <c r="B45" s="94" t="s">
        <v>36</v>
      </c>
      <c r="C45" s="95"/>
      <c r="D45" s="30" t="s">
        <v>10</v>
      </c>
      <c r="E45" s="41"/>
      <c r="F45" s="40"/>
      <c r="G45" s="9"/>
      <c r="H45" s="40"/>
      <c r="I45" s="40"/>
      <c r="J45" s="9"/>
      <c r="K45" s="10"/>
      <c r="O45" s="19"/>
    </row>
    <row r="46" spans="1:15" ht="23.25" customHeight="1" x14ac:dyDescent="0.25">
      <c r="A46" s="42" t="s">
        <v>42</v>
      </c>
      <c r="B46" s="87" t="s">
        <v>44</v>
      </c>
      <c r="C46" s="88"/>
      <c r="D46" s="35" t="s">
        <v>10</v>
      </c>
      <c r="E46" s="29">
        <f>G46-F46</f>
        <v>0</v>
      </c>
      <c r="F46" s="28"/>
      <c r="G46" s="27">
        <f>H46+I46+J46+K46</f>
        <v>0</v>
      </c>
      <c r="H46" s="28"/>
      <c r="I46" s="28"/>
      <c r="J46" s="27"/>
      <c r="K46" s="26"/>
      <c r="N46" s="12"/>
    </row>
    <row r="47" spans="1:15" ht="23.25" customHeight="1" x14ac:dyDescent="0.2">
      <c r="A47" s="42" t="s">
        <v>43</v>
      </c>
      <c r="B47" s="89" t="s">
        <v>101</v>
      </c>
      <c r="C47" s="90"/>
      <c r="D47" s="35" t="s">
        <v>10</v>
      </c>
      <c r="E47" s="29">
        <f>G47-F47</f>
        <v>17153520</v>
      </c>
      <c r="F47" s="28"/>
      <c r="G47" s="27">
        <f>H47+I47+J47+K47</f>
        <v>17153520</v>
      </c>
      <c r="H47" s="28"/>
      <c r="I47" s="28"/>
      <c r="J47" s="27">
        <f>+'1 полугодие 2021'!J47+'2 полугодие 2021'!J47</f>
        <v>17153520</v>
      </c>
      <c r="K47" s="26"/>
    </row>
    <row r="48" spans="1:15" ht="33" customHeight="1" x14ac:dyDescent="0.2">
      <c r="A48" s="42" t="s">
        <v>57</v>
      </c>
      <c r="B48" s="87" t="s">
        <v>93</v>
      </c>
      <c r="C48" s="88"/>
      <c r="D48" s="44" t="s">
        <v>10</v>
      </c>
      <c r="E48" s="29">
        <f>G48-F48</f>
        <v>0</v>
      </c>
      <c r="F48" s="28"/>
      <c r="G48" s="27">
        <f>H48+I48+J48+K48</f>
        <v>0</v>
      </c>
      <c r="H48" s="28"/>
      <c r="I48" s="28"/>
      <c r="J48" s="27"/>
      <c r="K48" s="26"/>
    </row>
    <row r="49" spans="1:15" ht="36.75" customHeight="1" x14ac:dyDescent="0.2">
      <c r="A49" s="42" t="s">
        <v>45</v>
      </c>
      <c r="B49" s="89" t="s">
        <v>89</v>
      </c>
      <c r="C49" s="91"/>
      <c r="D49" s="35" t="s">
        <v>10</v>
      </c>
      <c r="E49" s="4">
        <f t="shared" ref="E49:K49" si="7">E50+E51+E52+E54</f>
        <v>17434700</v>
      </c>
      <c r="F49" s="1">
        <f t="shared" si="7"/>
        <v>0</v>
      </c>
      <c r="G49" s="2">
        <f t="shared" si="7"/>
        <v>17434700</v>
      </c>
      <c r="H49" s="1">
        <f t="shared" si="7"/>
        <v>0</v>
      </c>
      <c r="I49" s="1">
        <f t="shared" si="7"/>
        <v>0</v>
      </c>
      <c r="J49" s="2">
        <f t="shared" si="7"/>
        <v>17434700</v>
      </c>
      <c r="K49" s="3">
        <f t="shared" si="7"/>
        <v>0</v>
      </c>
      <c r="M49" s="43"/>
    </row>
    <row r="50" spans="1:15" ht="23.25" customHeight="1" x14ac:dyDescent="0.2">
      <c r="A50" s="42" t="s">
        <v>46</v>
      </c>
      <c r="B50" s="92" t="s">
        <v>106</v>
      </c>
      <c r="C50" s="93"/>
      <c r="D50" s="30" t="s">
        <v>10</v>
      </c>
      <c r="E50" s="5">
        <f>G50</f>
        <v>4737589</v>
      </c>
      <c r="F50" s="40">
        <v>0</v>
      </c>
      <c r="G50" s="9">
        <f>SUM(H50:K50)</f>
        <v>4737589</v>
      </c>
      <c r="H50" s="40">
        <v>0</v>
      </c>
      <c r="I50" s="40">
        <v>0</v>
      </c>
      <c r="J50" s="9">
        <f>+'1 полугодие 2021'!J50+'2 полугодие 2021'!J50</f>
        <v>4737589</v>
      </c>
      <c r="K50" s="10">
        <v>0</v>
      </c>
      <c r="L50" s="19"/>
    </row>
    <row r="51" spans="1:15" ht="23.25" customHeight="1" x14ac:dyDescent="0.2">
      <c r="A51" s="42" t="s">
        <v>47</v>
      </c>
      <c r="B51" s="89" t="s">
        <v>100</v>
      </c>
      <c r="C51" s="91"/>
      <c r="D51" s="30" t="s">
        <v>10</v>
      </c>
      <c r="E51" s="41">
        <f>G51</f>
        <v>12697111</v>
      </c>
      <c r="F51" s="40"/>
      <c r="G51" s="9">
        <f>J51</f>
        <v>12697111</v>
      </c>
      <c r="H51" s="40"/>
      <c r="I51" s="40"/>
      <c r="J51" s="9">
        <f>+'1 полугодие 2021'!J51+'2 полугодие 2021'!J51</f>
        <v>12697111</v>
      </c>
      <c r="K51" s="10"/>
      <c r="M51" s="19"/>
    </row>
    <row r="52" spans="1:15" ht="23.25" customHeight="1" x14ac:dyDescent="0.2">
      <c r="A52" s="42" t="s">
        <v>55</v>
      </c>
      <c r="B52" s="94" t="s">
        <v>48</v>
      </c>
      <c r="C52" s="95"/>
      <c r="D52" s="30" t="s">
        <v>10</v>
      </c>
      <c r="E52" s="41"/>
      <c r="F52" s="40"/>
      <c r="G52" s="9"/>
      <c r="H52" s="40"/>
      <c r="I52" s="40"/>
      <c r="J52" s="76"/>
      <c r="K52" s="10"/>
    </row>
    <row r="53" spans="1:15" ht="23.25" customHeight="1" x14ac:dyDescent="0.2">
      <c r="A53" s="42" t="s">
        <v>56</v>
      </c>
      <c r="B53" s="94" t="s">
        <v>48</v>
      </c>
      <c r="C53" s="95"/>
      <c r="D53" s="30" t="s">
        <v>10</v>
      </c>
      <c r="E53" s="41"/>
      <c r="F53" s="40"/>
      <c r="G53" s="9"/>
      <c r="H53" s="40"/>
      <c r="I53" s="40"/>
      <c r="J53" s="76"/>
      <c r="K53" s="10"/>
    </row>
    <row r="54" spans="1:15" ht="23.25" customHeight="1" x14ac:dyDescent="0.2">
      <c r="A54" s="42" t="s">
        <v>87</v>
      </c>
      <c r="B54" s="94" t="s">
        <v>48</v>
      </c>
      <c r="C54" s="95"/>
      <c r="D54" s="30" t="s">
        <v>10</v>
      </c>
      <c r="E54" s="41"/>
      <c r="F54" s="40"/>
      <c r="G54" s="9"/>
      <c r="H54" s="40"/>
      <c r="I54" s="40"/>
      <c r="J54" s="76"/>
      <c r="K54" s="10"/>
    </row>
    <row r="55" spans="1:15" ht="41.25" customHeight="1" x14ac:dyDescent="0.2">
      <c r="A55" s="39" t="s">
        <v>49</v>
      </c>
      <c r="B55" s="90" t="s">
        <v>99</v>
      </c>
      <c r="C55" s="90"/>
      <c r="D55" s="35" t="s">
        <v>10</v>
      </c>
      <c r="E55" s="29">
        <f>G55-F55</f>
        <v>8163978</v>
      </c>
      <c r="F55" s="28"/>
      <c r="G55" s="27">
        <f>H55+I55+J55+K55</f>
        <v>8163978</v>
      </c>
      <c r="H55" s="28"/>
      <c r="I55" s="28"/>
      <c r="J55" s="27">
        <f>+'1 полугодие 2021'!J55+'2 полугодие 2021'!J55</f>
        <v>8163978</v>
      </c>
      <c r="K55" s="26"/>
    </row>
    <row r="56" spans="1:15" ht="42" customHeight="1" x14ac:dyDescent="0.3">
      <c r="A56" s="35" t="s">
        <v>50</v>
      </c>
      <c r="B56" s="90" t="s">
        <v>102</v>
      </c>
      <c r="C56" s="90"/>
      <c r="D56" s="35" t="s">
        <v>10</v>
      </c>
      <c r="E56" s="29">
        <f>G56-F56</f>
        <v>3513601</v>
      </c>
      <c r="F56" s="28"/>
      <c r="G56" s="27">
        <f>H56+I56+J56+K56</f>
        <v>3513601</v>
      </c>
      <c r="H56" s="28"/>
      <c r="I56" s="28"/>
      <c r="J56" s="27">
        <f>+'1 полугодие 2021'!J56+'2 полугодие 2021'!J56</f>
        <v>3513601</v>
      </c>
      <c r="K56" s="26"/>
      <c r="L56" s="72"/>
    </row>
    <row r="57" spans="1:15" ht="23.25" customHeight="1" x14ac:dyDescent="0.2">
      <c r="A57" s="39" t="s">
        <v>72</v>
      </c>
      <c r="B57" s="78" t="s">
        <v>51</v>
      </c>
      <c r="C57" s="36" t="s">
        <v>52</v>
      </c>
      <c r="D57" s="35" t="s">
        <v>10</v>
      </c>
      <c r="E57" s="29">
        <f>G57-F57</f>
        <v>1543102</v>
      </c>
      <c r="F57" s="28"/>
      <c r="G57" s="27">
        <f>G11-G26</f>
        <v>1543102</v>
      </c>
      <c r="H57" s="28"/>
      <c r="I57" s="28"/>
      <c r="J57" s="27"/>
      <c r="K57" s="26"/>
      <c r="L57" s="19"/>
    </row>
    <row r="58" spans="1:15" ht="23.25" customHeight="1" x14ac:dyDescent="0.3">
      <c r="A58" s="39" t="s">
        <v>73</v>
      </c>
      <c r="B58" s="86"/>
      <c r="C58" s="36" t="s">
        <v>53</v>
      </c>
      <c r="D58" s="35" t="s">
        <v>54</v>
      </c>
      <c r="E58" s="34">
        <f>G58-F58</f>
        <v>1.0214675177291839</v>
      </c>
      <c r="F58" s="33"/>
      <c r="G58" s="32">
        <f>G57/G11*100</f>
        <v>1.0214675177291839</v>
      </c>
      <c r="H58" s="28"/>
      <c r="I58" s="28"/>
      <c r="J58" s="27"/>
      <c r="K58" s="26"/>
      <c r="L58" s="73"/>
      <c r="M58" s="38"/>
      <c r="N58" s="38"/>
    </row>
    <row r="59" spans="1:15" ht="23.25" customHeight="1" x14ac:dyDescent="0.2">
      <c r="A59" s="37" t="s">
        <v>94</v>
      </c>
      <c r="B59" s="78" t="s">
        <v>96</v>
      </c>
      <c r="C59" s="36" t="s">
        <v>52</v>
      </c>
      <c r="D59" s="35" t="s">
        <v>10</v>
      </c>
      <c r="E59" s="29">
        <f>G59</f>
        <v>1543102</v>
      </c>
      <c r="F59" s="33"/>
      <c r="G59" s="29">
        <f>G57</f>
        <v>1543102</v>
      </c>
      <c r="H59" s="28"/>
      <c r="I59" s="28"/>
      <c r="J59" s="27"/>
      <c r="K59" s="26"/>
      <c r="L59" s="19"/>
    </row>
    <row r="60" spans="1:15" ht="23.25" customHeight="1" thickBot="1" x14ac:dyDescent="0.25">
      <c r="A60" s="60" t="s">
        <v>95</v>
      </c>
      <c r="B60" s="79"/>
      <c r="C60" s="61" t="s">
        <v>53</v>
      </c>
      <c r="D60" s="44" t="s">
        <v>54</v>
      </c>
      <c r="E60" s="62">
        <f>G60</f>
        <v>1.0214675177291839</v>
      </c>
      <c r="F60" s="63"/>
      <c r="G60" s="64">
        <f>G59/G11*100</f>
        <v>1.0214675177291839</v>
      </c>
      <c r="H60" s="65"/>
      <c r="I60" s="65"/>
      <c r="J60" s="66"/>
      <c r="K60" s="67"/>
      <c r="L60" s="19"/>
    </row>
    <row r="61" spans="1:15" ht="23.25" customHeight="1" x14ac:dyDescent="0.35">
      <c r="A61" s="31" t="s">
        <v>97</v>
      </c>
      <c r="B61" s="80" t="s">
        <v>90</v>
      </c>
      <c r="C61" s="81"/>
      <c r="D61" s="68" t="s">
        <v>10</v>
      </c>
      <c r="E61" s="53">
        <f>E26-E56-E55</f>
        <v>137846482</v>
      </c>
      <c r="F61" s="52"/>
      <c r="G61" s="51">
        <f>E61</f>
        <v>137846482</v>
      </c>
      <c r="H61" s="52"/>
      <c r="I61" s="52"/>
      <c r="J61" s="51"/>
      <c r="K61" s="50"/>
      <c r="L61" s="19"/>
      <c r="O61" s="25"/>
    </row>
    <row r="62" spans="1:15" ht="23.25" customHeight="1" thickBot="1" x14ac:dyDescent="0.25">
      <c r="A62" s="24" t="s">
        <v>98</v>
      </c>
      <c r="B62" s="82" t="s">
        <v>91</v>
      </c>
      <c r="C62" s="83"/>
      <c r="D62" s="23" t="s">
        <v>10</v>
      </c>
      <c r="E62" s="22">
        <f>E56+E55</f>
        <v>11677579</v>
      </c>
      <c r="F62" s="21"/>
      <c r="G62" s="20">
        <f>E62</f>
        <v>11677579</v>
      </c>
      <c r="H62" s="21"/>
      <c r="I62" s="21"/>
      <c r="J62" s="20"/>
      <c r="K62" s="20"/>
      <c r="L62" s="70"/>
      <c r="M62" s="71"/>
    </row>
    <row r="63" spans="1:15" ht="33" customHeight="1" x14ac:dyDescent="0.35">
      <c r="A63" s="75"/>
      <c r="B63" s="12"/>
      <c r="C63" s="74"/>
      <c r="D63" s="126"/>
      <c r="E63" s="126"/>
      <c r="F63" s="126"/>
      <c r="G63" s="126"/>
      <c r="H63" s="126"/>
      <c r="I63" s="126"/>
      <c r="J63" s="126"/>
      <c r="K63" s="126"/>
      <c r="L63" s="127"/>
      <c r="M63" s="127"/>
    </row>
    <row r="64" spans="1:15" ht="33" customHeight="1" x14ac:dyDescent="0.25">
      <c r="B64" s="12"/>
      <c r="C64" s="48"/>
      <c r="D64" s="12"/>
      <c r="E64" s="48"/>
      <c r="F64" s="48"/>
      <c r="G64" s="48"/>
      <c r="H64" s="12"/>
      <c r="I64" s="12"/>
      <c r="J64" s="12"/>
      <c r="K64" s="12"/>
    </row>
    <row r="65" spans="1:12" ht="18.75" x14ac:dyDescent="0.3">
      <c r="A65" s="16"/>
      <c r="B65" s="13"/>
      <c r="C65" s="12"/>
      <c r="D65" s="16"/>
      <c r="E65" s="13"/>
      <c r="F65" s="12"/>
      <c r="G65" s="12"/>
      <c r="H65" s="12"/>
      <c r="I65" s="16"/>
      <c r="J65" s="16"/>
      <c r="K65" s="13"/>
      <c r="L65" s="12"/>
    </row>
    <row r="66" spans="1:12" ht="18.75" x14ac:dyDescent="0.3">
      <c r="A66" s="16"/>
      <c r="B66" s="13"/>
      <c r="C66" s="12"/>
      <c r="D66" s="16"/>
      <c r="E66" s="13"/>
      <c r="F66" s="12"/>
      <c r="G66" s="12"/>
      <c r="H66" s="12"/>
      <c r="I66" s="16"/>
      <c r="J66" s="13"/>
      <c r="K66" s="13"/>
    </row>
    <row r="67" spans="1:12" ht="18.75" x14ac:dyDescent="0.3">
      <c r="A67" s="16"/>
      <c r="B67" s="13"/>
      <c r="C67" s="12"/>
      <c r="D67" s="17"/>
      <c r="E67" s="17"/>
      <c r="F67" s="12"/>
      <c r="G67" s="12"/>
      <c r="H67" s="12"/>
      <c r="I67" s="16"/>
      <c r="J67" s="13"/>
      <c r="K67" s="13"/>
    </row>
    <row r="68" spans="1:12" ht="18.75" x14ac:dyDescent="0.3">
      <c r="A68" s="15"/>
      <c r="B68" s="13"/>
      <c r="C68" s="12"/>
      <c r="D68" s="15"/>
      <c r="E68" s="15"/>
      <c r="F68" s="12"/>
      <c r="G68" s="12"/>
      <c r="H68" s="12"/>
      <c r="I68" s="16"/>
      <c r="J68" s="13"/>
      <c r="K68" s="13"/>
    </row>
    <row r="69" spans="1:12" ht="18.75" x14ac:dyDescent="0.3">
      <c r="A69" s="13"/>
      <c r="B69" s="16"/>
      <c r="C69" s="12"/>
      <c r="D69" s="18"/>
      <c r="E69" s="18"/>
      <c r="F69" s="18"/>
      <c r="G69" s="18"/>
      <c r="H69" s="12"/>
      <c r="I69" s="16"/>
      <c r="J69" s="16"/>
      <c r="K69" s="16"/>
    </row>
    <row r="70" spans="1:12" x14ac:dyDescent="0.2">
      <c r="A70" s="84"/>
      <c r="B70" s="84"/>
      <c r="C70" s="84"/>
      <c r="H70" s="18"/>
      <c r="I70" s="18"/>
      <c r="J70" s="18"/>
      <c r="K70" s="18"/>
    </row>
    <row r="71" spans="1:12" ht="18.75" x14ac:dyDescent="0.3">
      <c r="D71" s="16"/>
      <c r="E71" s="13"/>
      <c r="F71" s="12"/>
      <c r="G71" s="12"/>
      <c r="I71" s="16"/>
    </row>
    <row r="72" spans="1:12" ht="18.75" customHeight="1" x14ac:dyDescent="0.3">
      <c r="A72" s="16"/>
      <c r="B72" s="16"/>
      <c r="C72" s="12"/>
      <c r="D72" s="18"/>
      <c r="E72" s="18"/>
      <c r="F72" s="18"/>
      <c r="G72" s="18"/>
      <c r="H72" s="12"/>
      <c r="I72" s="18"/>
      <c r="J72" s="16"/>
      <c r="K72" s="16"/>
    </row>
    <row r="73" spans="1:12" ht="18.75" customHeight="1" x14ac:dyDescent="0.3">
      <c r="A73" s="85"/>
      <c r="B73" s="85"/>
      <c r="C73" s="85"/>
      <c r="D73" s="17"/>
      <c r="E73" s="13"/>
      <c r="F73" s="12"/>
      <c r="G73" s="12"/>
      <c r="H73" s="18"/>
      <c r="I73" s="17"/>
      <c r="J73" s="18"/>
      <c r="K73" s="18"/>
    </row>
    <row r="74" spans="1:12" ht="18.75" x14ac:dyDescent="0.3">
      <c r="A74" s="17"/>
      <c r="B74" s="17"/>
      <c r="C74" s="12"/>
      <c r="D74" s="14"/>
      <c r="E74" s="13"/>
      <c r="F74" s="12"/>
      <c r="G74" s="12"/>
      <c r="H74" s="12"/>
      <c r="I74" s="14"/>
      <c r="J74" s="16"/>
      <c r="K74" s="16"/>
    </row>
    <row r="75" spans="1:12" ht="18.75" x14ac:dyDescent="0.3">
      <c r="A75" s="15"/>
      <c r="B75" s="15"/>
      <c r="C75" s="12"/>
      <c r="D75" s="14"/>
      <c r="E75" s="14"/>
      <c r="F75" s="12"/>
      <c r="G75" s="12"/>
      <c r="H75" s="12"/>
      <c r="I75" s="13"/>
      <c r="J75" s="14"/>
      <c r="K75" s="13"/>
    </row>
    <row r="80" spans="1:12" ht="12.75" customHeight="1" x14ac:dyDescent="0.2"/>
    <row r="91" spans="16:16" ht="18" x14ac:dyDescent="0.25">
      <c r="P91" s="12"/>
    </row>
  </sheetData>
  <mergeCells count="59">
    <mergeCell ref="A6:K6"/>
    <mergeCell ref="D7:F7"/>
    <mergeCell ref="A8:A9"/>
    <mergeCell ref="B8:C9"/>
    <mergeCell ref="D8:D9"/>
    <mergeCell ref="E8:K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7:B58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9:B60"/>
    <mergeCell ref="B61:C61"/>
    <mergeCell ref="B62:C62"/>
    <mergeCell ref="A70:C70"/>
    <mergeCell ref="A73:C73"/>
  </mergeCells>
  <pageMargins left="0.7" right="0.7" top="0.75" bottom="0.75" header="0.3" footer="0.3"/>
  <pageSetup paperSize="9" scale="3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zoomScale="55" zoomScaleNormal="55" zoomScaleSheetLayoutView="50" workbookViewId="0">
      <selection activeCell="E30" sqref="E30"/>
    </sheetView>
  </sheetViews>
  <sheetFormatPr defaultRowHeight="15" x14ac:dyDescent="0.2"/>
  <cols>
    <col min="1" max="1" width="8.140625" style="11" customWidth="1"/>
    <col min="2" max="3" width="40.7109375" style="11" customWidth="1"/>
    <col min="4" max="4" width="15.7109375" style="11" customWidth="1"/>
    <col min="5" max="5" width="22.5703125" style="11" bestFit="1" customWidth="1"/>
    <col min="6" max="6" width="16.85546875" style="11" customWidth="1"/>
    <col min="7" max="7" width="18.5703125" style="11" bestFit="1" customWidth="1"/>
    <col min="8" max="8" width="18.140625" style="11" customWidth="1"/>
    <col min="9" max="9" width="16.85546875" style="11" customWidth="1"/>
    <col min="10" max="10" width="18.42578125" style="11" customWidth="1"/>
    <col min="11" max="11" width="20.28515625" style="11" customWidth="1"/>
    <col min="12" max="13" width="15.42578125" style="11" customWidth="1"/>
    <col min="14" max="14" width="13.140625" style="11" bestFit="1" customWidth="1"/>
    <col min="15" max="15" width="26.5703125" style="11" customWidth="1"/>
    <col min="16" max="16" width="12.5703125" style="11" bestFit="1" customWidth="1"/>
    <col min="17" max="16384" width="9.140625" style="11"/>
  </cols>
  <sheetData>
    <row r="1" spans="1:15" ht="15.75" x14ac:dyDescent="0.25">
      <c r="A1" s="59"/>
      <c r="B1" s="59"/>
      <c r="C1" s="59"/>
      <c r="D1" s="59"/>
      <c r="E1" s="59"/>
      <c r="F1" s="59"/>
      <c r="G1" s="59"/>
      <c r="H1" s="59"/>
      <c r="I1" s="59" t="s">
        <v>58</v>
      </c>
      <c r="J1" s="59"/>
      <c r="K1" s="59"/>
    </row>
    <row r="2" spans="1:15" ht="15.75" x14ac:dyDescent="0.25">
      <c r="A2" s="59"/>
      <c r="B2" s="59"/>
      <c r="C2" s="59"/>
      <c r="D2" s="59"/>
      <c r="E2" s="59"/>
      <c r="F2" s="59"/>
      <c r="G2" s="59"/>
      <c r="H2" s="59"/>
      <c r="I2" s="59" t="s">
        <v>59</v>
      </c>
      <c r="J2" s="59"/>
      <c r="K2" s="59"/>
    </row>
    <row r="3" spans="1:15" ht="20.25" x14ac:dyDescent="0.3">
      <c r="A3" s="59"/>
      <c r="B3" s="59"/>
      <c r="C3" s="59"/>
      <c r="D3" s="59"/>
      <c r="E3" s="59"/>
      <c r="F3" s="59"/>
      <c r="G3" s="59"/>
      <c r="H3" s="59"/>
      <c r="I3" s="59" t="s">
        <v>60</v>
      </c>
      <c r="J3" s="59"/>
      <c r="K3" s="59"/>
      <c r="L3" s="38"/>
    </row>
    <row r="4" spans="1:15" ht="15.75" customHeight="1" x14ac:dyDescent="0.25">
      <c r="A4" s="59"/>
      <c r="B4" s="59"/>
      <c r="C4" s="59"/>
      <c r="D4" s="59"/>
      <c r="E4" s="59"/>
      <c r="F4" s="59"/>
      <c r="G4" s="59"/>
      <c r="H4" s="59"/>
      <c r="J4" s="59"/>
      <c r="K4" s="59"/>
    </row>
    <row r="5" spans="1:15" ht="15.75" customHeight="1" x14ac:dyDescent="0.25">
      <c r="A5" s="59"/>
      <c r="B5" s="59"/>
      <c r="C5" s="59"/>
      <c r="D5" s="59"/>
      <c r="E5" s="59"/>
      <c r="F5" s="59"/>
      <c r="G5" s="59"/>
      <c r="H5" s="59"/>
      <c r="J5" s="59"/>
      <c r="K5" s="59"/>
    </row>
    <row r="6" spans="1:15" ht="36.75" customHeight="1" x14ac:dyDescent="0.35">
      <c r="A6" s="115" t="s">
        <v>113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6"/>
    </row>
    <row r="7" spans="1:15" ht="30.75" thickBot="1" x14ac:dyDescent="0.45">
      <c r="A7" s="7"/>
      <c r="B7" s="7" t="s">
        <v>76</v>
      </c>
      <c r="C7" s="7"/>
      <c r="D7" s="116" t="s">
        <v>92</v>
      </c>
      <c r="E7" s="116"/>
      <c r="F7" s="116"/>
      <c r="G7" s="7"/>
      <c r="H7" s="7"/>
      <c r="I7" s="7"/>
      <c r="J7" s="7"/>
      <c r="K7" s="8"/>
      <c r="L7" s="58"/>
      <c r="M7" s="58"/>
      <c r="N7" s="58"/>
      <c r="O7" s="58"/>
    </row>
    <row r="8" spans="1:15" ht="16.5" thickBot="1" x14ac:dyDescent="0.25">
      <c r="A8" s="117" t="s">
        <v>75</v>
      </c>
      <c r="B8" s="119" t="s">
        <v>0</v>
      </c>
      <c r="C8" s="120"/>
      <c r="D8" s="117" t="s">
        <v>1</v>
      </c>
      <c r="E8" s="123" t="s">
        <v>2</v>
      </c>
      <c r="F8" s="124"/>
      <c r="G8" s="124"/>
      <c r="H8" s="124"/>
      <c r="I8" s="124"/>
      <c r="J8" s="124"/>
      <c r="K8" s="125"/>
    </row>
    <row r="9" spans="1:15" ht="32.25" thickBot="1" x14ac:dyDescent="0.25">
      <c r="A9" s="118"/>
      <c r="B9" s="121"/>
      <c r="C9" s="122"/>
      <c r="D9" s="118"/>
      <c r="E9" s="57" t="s">
        <v>3</v>
      </c>
      <c r="F9" s="57" t="s">
        <v>4</v>
      </c>
      <c r="G9" s="56" t="s">
        <v>5</v>
      </c>
      <c r="H9" s="56" t="s">
        <v>6</v>
      </c>
      <c r="I9" s="56" t="s">
        <v>7</v>
      </c>
      <c r="J9" s="56" t="s">
        <v>8</v>
      </c>
      <c r="K9" s="77" t="s">
        <v>9</v>
      </c>
      <c r="L9" s="69"/>
      <c r="M9" s="49"/>
      <c r="N9" s="49"/>
    </row>
    <row r="10" spans="1:15" ht="23.25" customHeight="1" thickBot="1" x14ac:dyDescent="0.25">
      <c r="A10" s="56">
        <v>1</v>
      </c>
      <c r="B10" s="106">
        <v>2</v>
      </c>
      <c r="C10" s="107"/>
      <c r="D10" s="56">
        <v>3</v>
      </c>
      <c r="E10" s="57">
        <v>4</v>
      </c>
      <c r="F10" s="57">
        <v>5</v>
      </c>
      <c r="G10" s="56">
        <v>6</v>
      </c>
      <c r="H10" s="56">
        <v>7</v>
      </c>
      <c r="I10" s="56">
        <v>8</v>
      </c>
      <c r="J10" s="56">
        <v>9</v>
      </c>
      <c r="K10" s="56">
        <v>10</v>
      </c>
      <c r="L10" s="69"/>
      <c r="M10" s="49"/>
      <c r="N10" s="49"/>
    </row>
    <row r="11" spans="1:15" ht="22.5" x14ac:dyDescent="0.2">
      <c r="A11" s="55" t="s">
        <v>67</v>
      </c>
      <c r="B11" s="108" t="s">
        <v>74</v>
      </c>
      <c r="C11" s="109"/>
      <c r="D11" s="54" t="s">
        <v>10</v>
      </c>
      <c r="E11" s="53">
        <f>E12+E16+E19+E23</f>
        <v>74982875</v>
      </c>
      <c r="F11" s="52">
        <f>F12+F16+F19+F23</f>
        <v>0</v>
      </c>
      <c r="G11" s="51">
        <f>H11+I11+J11+K11</f>
        <v>74982875</v>
      </c>
      <c r="H11" s="51">
        <f>H12+H16+H19+H23</f>
        <v>74982875</v>
      </c>
      <c r="I11" s="52">
        <f>I12+I16+I19+I23</f>
        <v>0</v>
      </c>
      <c r="J11" s="51">
        <f>J12+J16+J19+J23</f>
        <v>0</v>
      </c>
      <c r="K11" s="50">
        <f>K12+K16+K19+K23</f>
        <v>0</v>
      </c>
      <c r="L11" s="69"/>
      <c r="M11" s="49"/>
      <c r="N11" s="49"/>
    </row>
    <row r="12" spans="1:15" ht="23.25" customHeight="1" x14ac:dyDescent="0.2">
      <c r="A12" s="42" t="s">
        <v>68</v>
      </c>
      <c r="B12" s="110" t="s">
        <v>107</v>
      </c>
      <c r="C12" s="111"/>
      <c r="D12" s="35" t="s">
        <v>10</v>
      </c>
      <c r="E12" s="29">
        <f t="shared" ref="E12:K12" si="0">E13+E14+E15</f>
        <v>74982875</v>
      </c>
      <c r="F12" s="28">
        <f t="shared" si="0"/>
        <v>0</v>
      </c>
      <c r="G12" s="27">
        <f t="shared" si="0"/>
        <v>74982875</v>
      </c>
      <c r="H12" s="27">
        <f t="shared" si="0"/>
        <v>74982875</v>
      </c>
      <c r="I12" s="28">
        <f t="shared" si="0"/>
        <v>0</v>
      </c>
      <c r="J12" s="27">
        <f t="shared" si="0"/>
        <v>0</v>
      </c>
      <c r="K12" s="26">
        <f t="shared" si="0"/>
        <v>0</v>
      </c>
    </row>
    <row r="13" spans="1:15" ht="23.25" x14ac:dyDescent="0.2">
      <c r="A13" s="45" t="s">
        <v>11</v>
      </c>
      <c r="B13" s="112" t="s">
        <v>108</v>
      </c>
      <c r="C13" s="113"/>
      <c r="D13" s="30" t="s">
        <v>10</v>
      </c>
      <c r="E13" s="27">
        <v>74982875</v>
      </c>
      <c r="F13" s="40">
        <v>0</v>
      </c>
      <c r="G13" s="9">
        <f>H13+I13+J13+K13</f>
        <v>74982875</v>
      </c>
      <c r="H13" s="9">
        <f>E13</f>
        <v>74982875</v>
      </c>
      <c r="I13" s="40">
        <v>0</v>
      </c>
      <c r="J13" s="9">
        <v>0</v>
      </c>
      <c r="K13" s="10">
        <v>0</v>
      </c>
      <c r="L13" s="7"/>
    </row>
    <row r="14" spans="1:15" ht="30.75" customHeight="1" x14ac:dyDescent="0.2">
      <c r="A14" s="45" t="s">
        <v>12</v>
      </c>
      <c r="B14" s="97" t="s">
        <v>109</v>
      </c>
      <c r="C14" s="98"/>
      <c r="D14" s="30" t="s">
        <v>10</v>
      </c>
      <c r="E14" s="41"/>
      <c r="F14" s="40"/>
      <c r="G14" s="9"/>
      <c r="H14" s="40"/>
      <c r="I14" s="40"/>
      <c r="J14" s="9"/>
      <c r="K14" s="10"/>
    </row>
    <row r="15" spans="1:15" ht="42" customHeight="1" x14ac:dyDescent="0.2">
      <c r="A15" s="45" t="s">
        <v>13</v>
      </c>
      <c r="B15" s="97" t="s">
        <v>110</v>
      </c>
      <c r="C15" s="98"/>
      <c r="D15" s="30" t="s">
        <v>10</v>
      </c>
      <c r="E15" s="41"/>
      <c r="F15" s="40"/>
      <c r="G15" s="9"/>
      <c r="H15" s="40"/>
      <c r="I15" s="40"/>
      <c r="J15" s="9"/>
      <c r="K15" s="10"/>
    </row>
    <row r="16" spans="1:15" ht="23.25" customHeight="1" x14ac:dyDescent="0.2">
      <c r="A16" s="42" t="s">
        <v>69</v>
      </c>
      <c r="B16" s="99" t="s">
        <v>14</v>
      </c>
      <c r="C16" s="100"/>
      <c r="D16" s="35" t="s">
        <v>10</v>
      </c>
      <c r="E16" s="29">
        <f t="shared" ref="E16:K16" si="1">E17+E18</f>
        <v>0</v>
      </c>
      <c r="F16" s="28">
        <f t="shared" si="1"/>
        <v>0</v>
      </c>
      <c r="G16" s="27">
        <f t="shared" si="1"/>
        <v>0</v>
      </c>
      <c r="H16" s="28">
        <f t="shared" si="1"/>
        <v>0</v>
      </c>
      <c r="I16" s="28">
        <f t="shared" si="1"/>
        <v>0</v>
      </c>
      <c r="J16" s="27">
        <f t="shared" si="1"/>
        <v>0</v>
      </c>
      <c r="K16" s="26">
        <f t="shared" si="1"/>
        <v>0</v>
      </c>
    </row>
    <row r="17" spans="1:15" ht="36.75" customHeight="1" x14ac:dyDescent="0.2">
      <c r="A17" s="45" t="s">
        <v>15</v>
      </c>
      <c r="B17" s="97" t="s">
        <v>16</v>
      </c>
      <c r="C17" s="98"/>
      <c r="D17" s="30" t="s">
        <v>10</v>
      </c>
      <c r="E17" s="41"/>
      <c r="F17" s="40"/>
      <c r="G17" s="9"/>
      <c r="H17" s="40"/>
      <c r="I17" s="40"/>
      <c r="J17" s="9"/>
      <c r="K17" s="10"/>
    </row>
    <row r="18" spans="1:15" ht="30.75" customHeight="1" x14ac:dyDescent="0.2">
      <c r="A18" s="45" t="s">
        <v>64</v>
      </c>
      <c r="B18" s="97" t="s">
        <v>17</v>
      </c>
      <c r="C18" s="98"/>
      <c r="D18" s="30" t="s">
        <v>10</v>
      </c>
      <c r="E18" s="41"/>
      <c r="F18" s="40"/>
      <c r="G18" s="9"/>
      <c r="H18" s="40"/>
      <c r="I18" s="40"/>
      <c r="J18" s="9"/>
      <c r="K18" s="10"/>
      <c r="N18" s="19"/>
    </row>
    <row r="19" spans="1:15" ht="39" customHeight="1" x14ac:dyDescent="0.2">
      <c r="A19" s="42" t="s">
        <v>70</v>
      </c>
      <c r="B19" s="99" t="s">
        <v>18</v>
      </c>
      <c r="C19" s="114"/>
      <c r="D19" s="35" t="s">
        <v>10</v>
      </c>
      <c r="E19" s="29">
        <f t="shared" ref="E19:K19" si="2">E20+E21+E22</f>
        <v>0</v>
      </c>
      <c r="F19" s="28">
        <f t="shared" si="2"/>
        <v>0</v>
      </c>
      <c r="G19" s="27">
        <f t="shared" si="2"/>
        <v>0</v>
      </c>
      <c r="H19" s="28">
        <f t="shared" si="2"/>
        <v>0</v>
      </c>
      <c r="I19" s="28">
        <f t="shared" si="2"/>
        <v>0</v>
      </c>
      <c r="J19" s="27">
        <f t="shared" si="2"/>
        <v>0</v>
      </c>
      <c r="K19" s="26">
        <f t="shared" si="2"/>
        <v>0</v>
      </c>
    </row>
    <row r="20" spans="1:15" ht="39" customHeight="1" x14ac:dyDescent="0.2">
      <c r="A20" s="45" t="s">
        <v>65</v>
      </c>
      <c r="B20" s="97" t="s">
        <v>61</v>
      </c>
      <c r="C20" s="105"/>
      <c r="D20" s="30" t="s">
        <v>10</v>
      </c>
      <c r="E20" s="41"/>
      <c r="F20" s="40"/>
      <c r="G20" s="9"/>
      <c r="H20" s="40"/>
      <c r="I20" s="40"/>
      <c r="J20" s="9"/>
      <c r="K20" s="10"/>
    </row>
    <row r="21" spans="1:15" ht="39.75" customHeight="1" x14ac:dyDescent="0.2">
      <c r="A21" s="45" t="s">
        <v>66</v>
      </c>
      <c r="B21" s="97" t="s">
        <v>61</v>
      </c>
      <c r="C21" s="105"/>
      <c r="D21" s="30" t="s">
        <v>10</v>
      </c>
      <c r="E21" s="41"/>
      <c r="F21" s="40"/>
      <c r="G21" s="9"/>
      <c r="H21" s="40"/>
      <c r="I21" s="40"/>
      <c r="J21" s="9"/>
      <c r="K21" s="10"/>
    </row>
    <row r="22" spans="1:15" ht="42" customHeight="1" x14ac:dyDescent="0.2">
      <c r="A22" s="45" t="s">
        <v>19</v>
      </c>
      <c r="B22" s="97" t="s">
        <v>62</v>
      </c>
      <c r="C22" s="98"/>
      <c r="D22" s="30" t="s">
        <v>10</v>
      </c>
      <c r="E22" s="41"/>
      <c r="F22" s="40"/>
      <c r="G22" s="9"/>
      <c r="H22" s="40"/>
      <c r="I22" s="40"/>
      <c r="J22" s="9"/>
      <c r="K22" s="10"/>
    </row>
    <row r="23" spans="1:15" ht="30.75" customHeight="1" x14ac:dyDescent="0.2">
      <c r="A23" s="42" t="s">
        <v>71</v>
      </c>
      <c r="B23" s="99" t="s">
        <v>20</v>
      </c>
      <c r="C23" s="100"/>
      <c r="D23" s="35" t="s">
        <v>10</v>
      </c>
      <c r="E23" s="29">
        <f t="shared" ref="E23:K23" si="3">E24+E25</f>
        <v>0</v>
      </c>
      <c r="F23" s="28">
        <f t="shared" si="3"/>
        <v>0</v>
      </c>
      <c r="G23" s="27">
        <f t="shared" si="3"/>
        <v>0</v>
      </c>
      <c r="H23" s="28">
        <f t="shared" si="3"/>
        <v>0</v>
      </c>
      <c r="I23" s="28">
        <f t="shared" si="3"/>
        <v>0</v>
      </c>
      <c r="J23" s="27">
        <f t="shared" si="3"/>
        <v>0</v>
      </c>
      <c r="K23" s="26">
        <f t="shared" si="3"/>
        <v>0</v>
      </c>
    </row>
    <row r="24" spans="1:15" ht="30.75" customHeight="1" x14ac:dyDescent="0.2">
      <c r="A24" s="45" t="s">
        <v>21</v>
      </c>
      <c r="B24" s="97" t="s">
        <v>63</v>
      </c>
      <c r="C24" s="98"/>
      <c r="D24" s="30" t="s">
        <v>10</v>
      </c>
      <c r="E24" s="41"/>
      <c r="F24" s="40"/>
      <c r="G24" s="9"/>
      <c r="H24" s="40"/>
      <c r="I24" s="40"/>
      <c r="J24" s="9"/>
      <c r="K24" s="10"/>
    </row>
    <row r="25" spans="1:15" ht="23.25" customHeight="1" x14ac:dyDescent="0.2">
      <c r="A25" s="45" t="s">
        <v>22</v>
      </c>
      <c r="B25" s="97" t="s">
        <v>23</v>
      </c>
      <c r="C25" s="98"/>
      <c r="D25" s="30" t="s">
        <v>10</v>
      </c>
      <c r="E25" s="41"/>
      <c r="F25" s="40"/>
      <c r="G25" s="9"/>
      <c r="H25" s="40"/>
      <c r="I25" s="40"/>
      <c r="J25" s="9"/>
      <c r="K25" s="10"/>
    </row>
    <row r="26" spans="1:15" ht="35.25" customHeight="1" x14ac:dyDescent="0.2">
      <c r="A26" s="42" t="s">
        <v>24</v>
      </c>
      <c r="B26" s="101" t="s">
        <v>25</v>
      </c>
      <c r="C26" s="102"/>
      <c r="D26" s="35" t="s">
        <v>10</v>
      </c>
      <c r="E26" s="4">
        <f t="shared" ref="E26:K26" si="4">E27+E49+E55+E56</f>
        <v>74447797</v>
      </c>
      <c r="F26" s="1">
        <f t="shared" si="4"/>
        <v>0</v>
      </c>
      <c r="G26" s="2">
        <f t="shared" si="4"/>
        <v>74447797</v>
      </c>
      <c r="H26" s="1">
        <f t="shared" si="4"/>
        <v>0</v>
      </c>
      <c r="I26" s="1">
        <f t="shared" si="4"/>
        <v>0</v>
      </c>
      <c r="J26" s="2">
        <f t="shared" si="4"/>
        <v>58354735</v>
      </c>
      <c r="K26" s="3">
        <f t="shared" si="4"/>
        <v>16093062</v>
      </c>
      <c r="L26" s="19"/>
      <c r="M26" s="19"/>
      <c r="O26" s="19"/>
    </row>
    <row r="27" spans="1:15" ht="36.75" customHeight="1" x14ac:dyDescent="0.2">
      <c r="A27" s="42" t="s">
        <v>26</v>
      </c>
      <c r="B27" s="89" t="s">
        <v>27</v>
      </c>
      <c r="C27" s="90"/>
      <c r="D27" s="44" t="s">
        <v>10</v>
      </c>
      <c r="E27" s="4">
        <f>E28+E30+E48+E47</f>
        <v>59761405</v>
      </c>
      <c r="F27" s="1">
        <f>F28+F30+F48</f>
        <v>0</v>
      </c>
      <c r="G27" s="2">
        <f>G28+G30+G48+G47</f>
        <v>59761405</v>
      </c>
      <c r="H27" s="1">
        <f>H28+H30+H48</f>
        <v>0</v>
      </c>
      <c r="I27" s="1">
        <f>I28+I30+I48</f>
        <v>0</v>
      </c>
      <c r="J27" s="2">
        <f>J28+J30+J48+J47</f>
        <v>43668343</v>
      </c>
      <c r="K27" s="3">
        <f>K28+K30+K48</f>
        <v>16093062</v>
      </c>
      <c r="L27" s="19"/>
      <c r="M27" s="19"/>
    </row>
    <row r="28" spans="1:15" ht="23.25" customHeight="1" x14ac:dyDescent="0.2">
      <c r="A28" s="42" t="s">
        <v>28</v>
      </c>
      <c r="B28" s="87" t="s">
        <v>78</v>
      </c>
      <c r="C28" s="96"/>
      <c r="D28" s="35" t="s">
        <v>10</v>
      </c>
      <c r="E28" s="29">
        <f>G28-F28</f>
        <v>0</v>
      </c>
      <c r="F28" s="28"/>
      <c r="G28" s="27">
        <f>H28+I28+J28+K28</f>
        <v>0</v>
      </c>
      <c r="H28" s="28"/>
      <c r="I28" s="28"/>
      <c r="J28" s="27"/>
      <c r="K28" s="26"/>
      <c r="L28" s="19"/>
      <c r="M28" s="19"/>
      <c r="N28" s="19"/>
      <c r="O28" s="19"/>
    </row>
    <row r="29" spans="1:15" ht="23.25" customHeight="1" x14ac:dyDescent="0.2">
      <c r="A29" s="45" t="s">
        <v>29</v>
      </c>
      <c r="B29" s="94" t="s">
        <v>30</v>
      </c>
      <c r="C29" s="95"/>
      <c r="D29" s="30" t="s">
        <v>10</v>
      </c>
      <c r="E29" s="41">
        <f>G29-F29</f>
        <v>0</v>
      </c>
      <c r="F29" s="40"/>
      <c r="G29" s="9">
        <f>H29+I29+J29+K29</f>
        <v>0</v>
      </c>
      <c r="H29" s="40"/>
      <c r="I29" s="40"/>
      <c r="J29" s="9"/>
      <c r="K29" s="10"/>
    </row>
    <row r="30" spans="1:15" ht="33.75" customHeight="1" x14ac:dyDescent="0.2">
      <c r="A30" s="42" t="s">
        <v>31</v>
      </c>
      <c r="B30" s="89" t="s">
        <v>79</v>
      </c>
      <c r="C30" s="91"/>
      <c r="D30" s="44" t="s">
        <v>10</v>
      </c>
      <c r="E30" s="29">
        <f t="shared" ref="E30:K30" si="5">E31</f>
        <v>51343245</v>
      </c>
      <c r="F30" s="28">
        <f t="shared" si="5"/>
        <v>0</v>
      </c>
      <c r="G30" s="27">
        <f t="shared" si="5"/>
        <v>51343245</v>
      </c>
      <c r="H30" s="28">
        <f t="shared" si="5"/>
        <v>0</v>
      </c>
      <c r="I30" s="28">
        <f t="shared" si="5"/>
        <v>0</v>
      </c>
      <c r="J30" s="27">
        <f t="shared" si="5"/>
        <v>35250183</v>
      </c>
      <c r="K30" s="26">
        <f t="shared" si="5"/>
        <v>16093062</v>
      </c>
    </row>
    <row r="31" spans="1:15" ht="33" customHeight="1" x14ac:dyDescent="0.2">
      <c r="A31" s="42" t="s">
        <v>32</v>
      </c>
      <c r="B31" s="103" t="s">
        <v>77</v>
      </c>
      <c r="C31" s="104"/>
      <c r="D31" s="35" t="s">
        <v>10</v>
      </c>
      <c r="E31" s="29">
        <f>E32+E33+E34+E35</f>
        <v>51343245</v>
      </c>
      <c r="F31" s="28">
        <f>F32+F33+F34</f>
        <v>0</v>
      </c>
      <c r="G31" s="27">
        <f>G32+G33+G34+G35</f>
        <v>51343245</v>
      </c>
      <c r="H31" s="28">
        <f>H32+H33+H34</f>
        <v>0</v>
      </c>
      <c r="I31" s="28">
        <f>I32+I33+I34</f>
        <v>0</v>
      </c>
      <c r="J31" s="27">
        <f>SUM(J32:J35)</f>
        <v>35250183</v>
      </c>
      <c r="K31" s="26">
        <f>K32+K33+K34+K35</f>
        <v>16093062</v>
      </c>
      <c r="L31" s="19"/>
    </row>
    <row r="32" spans="1:15" ht="23.25" customHeight="1" x14ac:dyDescent="0.25">
      <c r="A32" s="45" t="s">
        <v>33</v>
      </c>
      <c r="B32" s="92" t="s">
        <v>103</v>
      </c>
      <c r="C32" s="93"/>
      <c r="D32" s="30" t="s">
        <v>10</v>
      </c>
      <c r="E32" s="41">
        <f>G32</f>
        <v>50632129</v>
      </c>
      <c r="F32" s="40">
        <v>0</v>
      </c>
      <c r="G32" s="9">
        <f>H32+I32+J32+K32</f>
        <v>50632129</v>
      </c>
      <c r="H32" s="9">
        <v>0</v>
      </c>
      <c r="I32" s="40">
        <v>0</v>
      </c>
      <c r="J32" s="9">
        <v>34835904</v>
      </c>
      <c r="K32" s="9">
        <v>15796225</v>
      </c>
      <c r="L32" s="48"/>
    </row>
    <row r="33" spans="1:15" ht="23.25" customHeight="1" x14ac:dyDescent="0.35">
      <c r="A33" s="45" t="s">
        <v>34</v>
      </c>
      <c r="B33" s="92" t="s">
        <v>104</v>
      </c>
      <c r="C33" s="93"/>
      <c r="D33" s="30" t="s">
        <v>10</v>
      </c>
      <c r="E33" s="41">
        <f>G33</f>
        <v>156661</v>
      </c>
      <c r="F33" s="40">
        <v>0</v>
      </c>
      <c r="G33" s="9">
        <f>H33+I33+J33+K33</f>
        <v>156661</v>
      </c>
      <c r="H33" s="40">
        <v>0</v>
      </c>
      <c r="I33" s="40">
        <v>0</v>
      </c>
      <c r="J33" s="9">
        <v>3973</v>
      </c>
      <c r="K33" s="9">
        <v>152688</v>
      </c>
      <c r="L33" s="47"/>
    </row>
    <row r="34" spans="1:15" ht="23.25" customHeight="1" x14ac:dyDescent="0.2">
      <c r="A34" s="45" t="s">
        <v>35</v>
      </c>
      <c r="B34" s="92" t="s">
        <v>105</v>
      </c>
      <c r="C34" s="93"/>
      <c r="D34" s="30" t="s">
        <v>10</v>
      </c>
      <c r="E34" s="41">
        <f>G34</f>
        <v>553402</v>
      </c>
      <c r="F34" s="40">
        <v>0</v>
      </c>
      <c r="G34" s="9">
        <f>H34+I34+J34+K34</f>
        <v>553402</v>
      </c>
      <c r="H34" s="40">
        <v>0</v>
      </c>
      <c r="I34" s="40">
        <v>0</v>
      </c>
      <c r="J34" s="9">
        <v>410306</v>
      </c>
      <c r="K34" s="9">
        <v>143096</v>
      </c>
    </row>
    <row r="35" spans="1:15" ht="23.25" customHeight="1" x14ac:dyDescent="0.2">
      <c r="A35" s="45" t="s">
        <v>35</v>
      </c>
      <c r="B35" s="92" t="s">
        <v>112</v>
      </c>
      <c r="C35" s="93"/>
      <c r="D35" s="30" t="s">
        <v>10</v>
      </c>
      <c r="E35" s="41">
        <f>G35</f>
        <v>1053</v>
      </c>
      <c r="F35" s="40"/>
      <c r="G35" s="9">
        <f>SUM(H35:K35)</f>
        <v>1053</v>
      </c>
      <c r="H35" s="40"/>
      <c r="I35" s="40"/>
      <c r="J35" s="76"/>
      <c r="K35" s="9">
        <v>1053</v>
      </c>
    </row>
    <row r="36" spans="1:15" ht="23.25" customHeight="1" x14ac:dyDescent="0.2">
      <c r="A36" s="45" t="s">
        <v>82</v>
      </c>
      <c r="B36" s="94" t="s">
        <v>81</v>
      </c>
      <c r="C36" s="95"/>
      <c r="D36" s="30" t="s">
        <v>10</v>
      </c>
      <c r="E36" s="41"/>
      <c r="F36" s="40"/>
      <c r="G36" s="9"/>
      <c r="H36" s="40"/>
      <c r="I36" s="40"/>
      <c r="J36" s="9"/>
      <c r="K36" s="10"/>
    </row>
    <row r="37" spans="1:15" ht="23.25" customHeight="1" x14ac:dyDescent="0.2">
      <c r="A37" s="45" t="s">
        <v>84</v>
      </c>
      <c r="B37" s="94" t="s">
        <v>81</v>
      </c>
      <c r="C37" s="95"/>
      <c r="D37" s="30" t="s">
        <v>10</v>
      </c>
      <c r="E37" s="41"/>
      <c r="F37" s="40"/>
      <c r="G37" s="9"/>
      <c r="H37" s="40"/>
      <c r="I37" s="40"/>
      <c r="J37" s="9"/>
      <c r="K37" s="10"/>
    </row>
    <row r="38" spans="1:15" ht="23.25" customHeight="1" x14ac:dyDescent="0.2">
      <c r="A38" s="45" t="s">
        <v>85</v>
      </c>
      <c r="B38" s="94" t="s">
        <v>81</v>
      </c>
      <c r="C38" s="95"/>
      <c r="D38" s="30" t="s">
        <v>10</v>
      </c>
      <c r="E38" s="41"/>
      <c r="F38" s="40"/>
      <c r="G38" s="9"/>
      <c r="H38" s="40"/>
      <c r="I38" s="40"/>
      <c r="J38" s="9"/>
      <c r="K38" s="10"/>
    </row>
    <row r="39" spans="1:15" ht="23.25" customHeight="1" x14ac:dyDescent="0.2">
      <c r="A39" s="45" t="s">
        <v>86</v>
      </c>
      <c r="B39" s="94" t="s">
        <v>36</v>
      </c>
      <c r="C39" s="95"/>
      <c r="D39" s="30" t="s">
        <v>10</v>
      </c>
      <c r="E39" s="41"/>
      <c r="F39" s="40"/>
      <c r="G39" s="9"/>
      <c r="H39" s="40"/>
      <c r="I39" s="40"/>
      <c r="J39" s="9"/>
      <c r="K39" s="10"/>
    </row>
    <row r="40" spans="1:15" ht="23.25" customHeight="1" x14ac:dyDescent="0.2">
      <c r="A40" s="42" t="s">
        <v>37</v>
      </c>
      <c r="B40" s="87" t="s">
        <v>88</v>
      </c>
      <c r="C40" s="96"/>
      <c r="D40" s="35" t="s">
        <v>10</v>
      </c>
      <c r="E40" s="29">
        <f t="shared" ref="E40:K40" si="6">E41+E42+E43</f>
        <v>0</v>
      </c>
      <c r="F40" s="28">
        <f t="shared" si="6"/>
        <v>0</v>
      </c>
      <c r="G40" s="27">
        <f t="shared" si="6"/>
        <v>0</v>
      </c>
      <c r="H40" s="28">
        <f t="shared" si="6"/>
        <v>0</v>
      </c>
      <c r="I40" s="28">
        <f t="shared" si="6"/>
        <v>0</v>
      </c>
      <c r="J40" s="27">
        <f t="shared" si="6"/>
        <v>0</v>
      </c>
      <c r="K40" s="26">
        <f t="shared" si="6"/>
        <v>0</v>
      </c>
    </row>
    <row r="41" spans="1:15" ht="23.25" customHeight="1" x14ac:dyDescent="0.2">
      <c r="A41" s="45" t="s">
        <v>38</v>
      </c>
      <c r="B41" s="94" t="s">
        <v>80</v>
      </c>
      <c r="C41" s="95"/>
      <c r="D41" s="30" t="s">
        <v>10</v>
      </c>
      <c r="E41" s="41"/>
      <c r="F41" s="40"/>
      <c r="G41" s="9"/>
      <c r="H41" s="40"/>
      <c r="I41" s="40"/>
      <c r="J41" s="9"/>
      <c r="K41" s="10"/>
    </row>
    <row r="42" spans="1:15" ht="23.25" customHeight="1" x14ac:dyDescent="0.2">
      <c r="A42" s="45" t="s">
        <v>39</v>
      </c>
      <c r="B42" s="94" t="s">
        <v>80</v>
      </c>
      <c r="C42" s="95"/>
      <c r="D42" s="30" t="s">
        <v>10</v>
      </c>
      <c r="E42" s="41"/>
      <c r="F42" s="40"/>
      <c r="G42" s="9"/>
      <c r="H42" s="40"/>
      <c r="I42" s="40"/>
      <c r="J42" s="9"/>
      <c r="K42" s="10"/>
    </row>
    <row r="43" spans="1:15" ht="23.25" customHeight="1" x14ac:dyDescent="0.2">
      <c r="A43" s="45" t="s">
        <v>40</v>
      </c>
      <c r="B43" s="94" t="s">
        <v>80</v>
      </c>
      <c r="C43" s="95"/>
      <c r="D43" s="30" t="s">
        <v>10</v>
      </c>
      <c r="E43" s="41"/>
      <c r="F43" s="40"/>
      <c r="G43" s="9"/>
      <c r="H43" s="40"/>
      <c r="I43" s="40"/>
      <c r="J43" s="9"/>
      <c r="K43" s="10"/>
    </row>
    <row r="44" spans="1:15" ht="23.25" customHeight="1" x14ac:dyDescent="0.35">
      <c r="A44" s="45" t="s">
        <v>41</v>
      </c>
      <c r="B44" s="94" t="s">
        <v>80</v>
      </c>
      <c r="C44" s="95"/>
      <c r="D44" s="30" t="s">
        <v>10</v>
      </c>
      <c r="E44" s="41"/>
      <c r="F44" s="40"/>
      <c r="G44" s="9"/>
      <c r="H44" s="40"/>
      <c r="I44" s="40"/>
      <c r="J44" s="9"/>
      <c r="K44" s="10"/>
      <c r="O44" s="46"/>
    </row>
    <row r="45" spans="1:15" ht="23.25" customHeight="1" x14ac:dyDescent="0.2">
      <c r="A45" s="45" t="s">
        <v>83</v>
      </c>
      <c r="B45" s="94" t="s">
        <v>36</v>
      </c>
      <c r="C45" s="95"/>
      <c r="D45" s="30" t="s">
        <v>10</v>
      </c>
      <c r="E45" s="41"/>
      <c r="F45" s="40"/>
      <c r="G45" s="9"/>
      <c r="H45" s="40"/>
      <c r="I45" s="40"/>
      <c r="J45" s="9"/>
      <c r="K45" s="10"/>
      <c r="O45" s="19"/>
    </row>
    <row r="46" spans="1:15" ht="23.25" customHeight="1" x14ac:dyDescent="0.25">
      <c r="A46" s="42" t="s">
        <v>42</v>
      </c>
      <c r="B46" s="87" t="s">
        <v>44</v>
      </c>
      <c r="C46" s="88"/>
      <c r="D46" s="35" t="s">
        <v>10</v>
      </c>
      <c r="E46" s="29">
        <f>G46-F46</f>
        <v>0</v>
      </c>
      <c r="F46" s="28"/>
      <c r="G46" s="27">
        <f>H46+I46+J46+K46</f>
        <v>0</v>
      </c>
      <c r="H46" s="28"/>
      <c r="I46" s="28"/>
      <c r="J46" s="27"/>
      <c r="K46" s="26"/>
      <c r="N46" s="12"/>
    </row>
    <row r="47" spans="1:15" ht="23.25" customHeight="1" x14ac:dyDescent="0.2">
      <c r="A47" s="42" t="s">
        <v>43</v>
      </c>
      <c r="B47" s="89" t="s">
        <v>101</v>
      </c>
      <c r="C47" s="90"/>
      <c r="D47" s="35" t="s">
        <v>10</v>
      </c>
      <c r="E47" s="29">
        <f>G47-F47</f>
        <v>8418160</v>
      </c>
      <c r="F47" s="28"/>
      <c r="G47" s="27">
        <f>H47+I47+J47+K47</f>
        <v>8418160</v>
      </c>
      <c r="H47" s="28"/>
      <c r="I47" s="28"/>
      <c r="J47" s="27">
        <v>8418160</v>
      </c>
      <c r="K47" s="26"/>
    </row>
    <row r="48" spans="1:15" ht="33" customHeight="1" x14ac:dyDescent="0.2">
      <c r="A48" s="42" t="s">
        <v>57</v>
      </c>
      <c r="B48" s="87" t="s">
        <v>93</v>
      </c>
      <c r="C48" s="88"/>
      <c r="D48" s="44" t="s">
        <v>10</v>
      </c>
      <c r="E48" s="29">
        <f>G48-F48</f>
        <v>0</v>
      </c>
      <c r="F48" s="28"/>
      <c r="G48" s="27">
        <f>H48+I48+J48+K48</f>
        <v>0</v>
      </c>
      <c r="H48" s="28"/>
      <c r="I48" s="28"/>
      <c r="J48" s="27"/>
      <c r="K48" s="26"/>
    </row>
    <row r="49" spans="1:15" ht="36.75" customHeight="1" x14ac:dyDescent="0.2">
      <c r="A49" s="42" t="s">
        <v>45</v>
      </c>
      <c r="B49" s="89" t="s">
        <v>89</v>
      </c>
      <c r="C49" s="91"/>
      <c r="D49" s="35" t="s">
        <v>10</v>
      </c>
      <c r="E49" s="4">
        <f t="shared" ref="E49:K49" si="7">E50+E51+E52+E54</f>
        <v>8901306</v>
      </c>
      <c r="F49" s="1">
        <f t="shared" si="7"/>
        <v>0</v>
      </c>
      <c r="G49" s="2">
        <f t="shared" si="7"/>
        <v>8901306</v>
      </c>
      <c r="H49" s="1">
        <f t="shared" si="7"/>
        <v>0</v>
      </c>
      <c r="I49" s="1">
        <f t="shared" si="7"/>
        <v>0</v>
      </c>
      <c r="J49" s="2">
        <f t="shared" si="7"/>
        <v>8901306</v>
      </c>
      <c r="K49" s="3">
        <f t="shared" si="7"/>
        <v>0</v>
      </c>
      <c r="M49" s="43"/>
    </row>
    <row r="50" spans="1:15" ht="23.25" customHeight="1" x14ac:dyDescent="0.2">
      <c r="A50" s="42" t="s">
        <v>46</v>
      </c>
      <c r="B50" s="92" t="s">
        <v>106</v>
      </c>
      <c r="C50" s="93"/>
      <c r="D50" s="30" t="s">
        <v>10</v>
      </c>
      <c r="E50" s="5">
        <f>G50</f>
        <v>2409369</v>
      </c>
      <c r="F50" s="40">
        <v>0</v>
      </c>
      <c r="G50" s="9">
        <f>SUM(H50:K50)</f>
        <v>2409369</v>
      </c>
      <c r="H50" s="40">
        <v>0</v>
      </c>
      <c r="I50" s="40">
        <v>0</v>
      </c>
      <c r="J50" s="9">
        <v>2409369</v>
      </c>
      <c r="K50" s="10">
        <v>0</v>
      </c>
      <c r="L50" s="19"/>
    </row>
    <row r="51" spans="1:15" ht="23.25" customHeight="1" x14ac:dyDescent="0.2">
      <c r="A51" s="42" t="s">
        <v>47</v>
      </c>
      <c r="B51" s="89" t="s">
        <v>100</v>
      </c>
      <c r="C51" s="91"/>
      <c r="D51" s="30" t="s">
        <v>10</v>
      </c>
      <c r="E51" s="41">
        <f>G51</f>
        <v>6491937</v>
      </c>
      <c r="F51" s="40"/>
      <c r="G51" s="9">
        <f>J51</f>
        <v>6491937</v>
      </c>
      <c r="H51" s="40"/>
      <c r="I51" s="40"/>
      <c r="J51" s="9">
        <v>6491937</v>
      </c>
      <c r="K51" s="10"/>
      <c r="M51" s="19"/>
    </row>
    <row r="52" spans="1:15" ht="23.25" customHeight="1" x14ac:dyDescent="0.2">
      <c r="A52" s="42" t="s">
        <v>55</v>
      </c>
      <c r="B52" s="94" t="s">
        <v>48</v>
      </c>
      <c r="C52" s="95"/>
      <c r="D52" s="30" t="s">
        <v>10</v>
      </c>
      <c r="E52" s="41"/>
      <c r="F52" s="40"/>
      <c r="G52" s="9"/>
      <c r="H52" s="40"/>
      <c r="I52" s="40"/>
      <c r="J52" s="76"/>
      <c r="K52" s="10"/>
    </row>
    <row r="53" spans="1:15" ht="23.25" customHeight="1" x14ac:dyDescent="0.2">
      <c r="A53" s="42" t="s">
        <v>56</v>
      </c>
      <c r="B53" s="94" t="s">
        <v>48</v>
      </c>
      <c r="C53" s="95"/>
      <c r="D53" s="30" t="s">
        <v>10</v>
      </c>
      <c r="E53" s="41"/>
      <c r="F53" s="40"/>
      <c r="G53" s="9"/>
      <c r="H53" s="40"/>
      <c r="I53" s="40"/>
      <c r="J53" s="76"/>
      <c r="K53" s="10"/>
    </row>
    <row r="54" spans="1:15" ht="23.25" customHeight="1" x14ac:dyDescent="0.2">
      <c r="A54" s="42" t="s">
        <v>87</v>
      </c>
      <c r="B54" s="94" t="s">
        <v>48</v>
      </c>
      <c r="C54" s="95"/>
      <c r="D54" s="30" t="s">
        <v>10</v>
      </c>
      <c r="E54" s="41"/>
      <c r="F54" s="40"/>
      <c r="G54" s="9"/>
      <c r="H54" s="40"/>
      <c r="I54" s="40"/>
      <c r="J54" s="76"/>
      <c r="K54" s="10"/>
    </row>
    <row r="55" spans="1:15" ht="41.25" customHeight="1" x14ac:dyDescent="0.2">
      <c r="A55" s="39" t="s">
        <v>49</v>
      </c>
      <c r="B55" s="90" t="s">
        <v>99</v>
      </c>
      <c r="C55" s="90"/>
      <c r="D55" s="35" t="s">
        <v>10</v>
      </c>
      <c r="E55" s="29">
        <f>G55-F55</f>
        <v>4017812</v>
      </c>
      <c r="F55" s="28"/>
      <c r="G55" s="27">
        <f>H55+I55+J55+K55</f>
        <v>4017812</v>
      </c>
      <c r="H55" s="28"/>
      <c r="I55" s="28"/>
      <c r="J55" s="27">
        <v>4017812</v>
      </c>
      <c r="K55" s="26"/>
    </row>
    <row r="56" spans="1:15" ht="42" customHeight="1" x14ac:dyDescent="0.3">
      <c r="A56" s="35" t="s">
        <v>50</v>
      </c>
      <c r="B56" s="90" t="s">
        <v>102</v>
      </c>
      <c r="C56" s="90"/>
      <c r="D56" s="35" t="s">
        <v>10</v>
      </c>
      <c r="E56" s="29">
        <f>G56-F56</f>
        <v>1767274</v>
      </c>
      <c r="F56" s="28"/>
      <c r="G56" s="27">
        <f>H56+I56+J56+K56</f>
        <v>1767274</v>
      </c>
      <c r="H56" s="28"/>
      <c r="I56" s="28"/>
      <c r="J56" s="27">
        <v>1767274</v>
      </c>
      <c r="K56" s="26"/>
      <c r="L56" s="72"/>
    </row>
    <row r="57" spans="1:15" ht="23.25" customHeight="1" x14ac:dyDescent="0.2">
      <c r="A57" s="39" t="s">
        <v>72</v>
      </c>
      <c r="B57" s="78" t="s">
        <v>51</v>
      </c>
      <c r="C57" s="36" t="s">
        <v>52</v>
      </c>
      <c r="D57" s="35" t="s">
        <v>10</v>
      </c>
      <c r="E57" s="29">
        <f>G57-F57</f>
        <v>535078</v>
      </c>
      <c r="F57" s="28"/>
      <c r="G57" s="27">
        <f>G11-G26</f>
        <v>535078</v>
      </c>
      <c r="H57" s="28"/>
      <c r="I57" s="28"/>
      <c r="J57" s="27"/>
      <c r="K57" s="26"/>
      <c r="L57" s="19"/>
    </row>
    <row r="58" spans="1:15" ht="23.25" customHeight="1" x14ac:dyDescent="0.3">
      <c r="A58" s="39" t="s">
        <v>73</v>
      </c>
      <c r="B58" s="86"/>
      <c r="C58" s="36" t="s">
        <v>53</v>
      </c>
      <c r="D58" s="35" t="s">
        <v>54</v>
      </c>
      <c r="E58" s="34">
        <f>G58-F58</f>
        <v>0.71360027206212084</v>
      </c>
      <c r="F58" s="33"/>
      <c r="G58" s="32">
        <f>G57/G11*100</f>
        <v>0.71360027206212084</v>
      </c>
      <c r="H58" s="28"/>
      <c r="I58" s="28"/>
      <c r="J58" s="27"/>
      <c r="K58" s="26"/>
      <c r="L58" s="73"/>
      <c r="M58" s="38"/>
      <c r="N58" s="38"/>
    </row>
    <row r="59" spans="1:15" ht="23.25" customHeight="1" x14ac:dyDescent="0.2">
      <c r="A59" s="37" t="s">
        <v>94</v>
      </c>
      <c r="B59" s="78" t="s">
        <v>96</v>
      </c>
      <c r="C59" s="36" t="s">
        <v>52</v>
      </c>
      <c r="D59" s="35" t="s">
        <v>10</v>
      </c>
      <c r="E59" s="29">
        <f>G59</f>
        <v>535078</v>
      </c>
      <c r="F59" s="33"/>
      <c r="G59" s="29">
        <f>G57</f>
        <v>535078</v>
      </c>
      <c r="H59" s="28"/>
      <c r="I59" s="28"/>
      <c r="J59" s="27"/>
      <c r="K59" s="26"/>
      <c r="L59" s="19"/>
    </row>
    <row r="60" spans="1:15" ht="23.25" customHeight="1" thickBot="1" x14ac:dyDescent="0.25">
      <c r="A60" s="60" t="s">
        <v>95</v>
      </c>
      <c r="B60" s="79"/>
      <c r="C60" s="61" t="s">
        <v>53</v>
      </c>
      <c r="D60" s="44" t="s">
        <v>54</v>
      </c>
      <c r="E60" s="62">
        <f>G60</f>
        <v>0.71360027206212084</v>
      </c>
      <c r="F60" s="63"/>
      <c r="G60" s="64">
        <f>G59/G11*100</f>
        <v>0.71360027206212084</v>
      </c>
      <c r="H60" s="65"/>
      <c r="I60" s="65"/>
      <c r="J60" s="66"/>
      <c r="K60" s="67"/>
      <c r="L60" s="19"/>
    </row>
    <row r="61" spans="1:15" ht="23.25" customHeight="1" x14ac:dyDescent="0.35">
      <c r="A61" s="31" t="s">
        <v>97</v>
      </c>
      <c r="B61" s="80" t="s">
        <v>90</v>
      </c>
      <c r="C61" s="81"/>
      <c r="D61" s="68" t="s">
        <v>10</v>
      </c>
      <c r="E61" s="53">
        <f>E26-E56-E55</f>
        <v>68662711</v>
      </c>
      <c r="F61" s="52"/>
      <c r="G61" s="51">
        <f>E61</f>
        <v>68662711</v>
      </c>
      <c r="H61" s="52"/>
      <c r="I61" s="52"/>
      <c r="J61" s="51"/>
      <c r="K61" s="50"/>
      <c r="L61" s="19"/>
      <c r="O61" s="25"/>
    </row>
    <row r="62" spans="1:15" ht="23.25" customHeight="1" thickBot="1" x14ac:dyDescent="0.25">
      <c r="A62" s="24" t="s">
        <v>98</v>
      </c>
      <c r="B62" s="82" t="s">
        <v>91</v>
      </c>
      <c r="C62" s="83"/>
      <c r="D62" s="23" t="s">
        <v>10</v>
      </c>
      <c r="E62" s="22">
        <f>E56+E55</f>
        <v>5785086</v>
      </c>
      <c r="F62" s="21"/>
      <c r="G62" s="20">
        <f>E62</f>
        <v>5785086</v>
      </c>
      <c r="H62" s="21"/>
      <c r="I62" s="21"/>
      <c r="J62" s="20"/>
      <c r="K62" s="20"/>
      <c r="L62" s="70"/>
      <c r="M62" s="71"/>
    </row>
    <row r="63" spans="1:15" ht="33" customHeight="1" x14ac:dyDescent="0.35">
      <c r="A63" s="75"/>
      <c r="B63" s="12"/>
      <c r="C63" s="74"/>
      <c r="D63" s="126"/>
      <c r="E63" s="126"/>
      <c r="F63" s="126"/>
      <c r="G63" s="126"/>
      <c r="H63" s="126"/>
      <c r="I63" s="126"/>
      <c r="J63" s="126"/>
      <c r="K63" s="126"/>
      <c r="L63" s="127"/>
      <c r="M63" s="127"/>
    </row>
    <row r="64" spans="1:15" ht="33" customHeight="1" x14ac:dyDescent="0.25">
      <c r="B64" s="12"/>
      <c r="C64" s="48"/>
      <c r="D64" s="12"/>
      <c r="E64" s="48"/>
      <c r="F64" s="48"/>
      <c r="G64" s="48"/>
      <c r="H64" s="12"/>
      <c r="I64" s="12"/>
      <c r="J64" s="12"/>
      <c r="K64" s="12"/>
    </row>
    <row r="65" spans="1:12" ht="18.75" x14ac:dyDescent="0.3">
      <c r="A65" s="16"/>
      <c r="B65" s="13"/>
      <c r="C65" s="12"/>
      <c r="D65" s="16"/>
      <c r="E65" s="13"/>
      <c r="F65" s="12"/>
      <c r="G65" s="12"/>
      <c r="H65" s="12"/>
      <c r="I65" s="16"/>
      <c r="J65" s="16"/>
      <c r="K65" s="13"/>
      <c r="L65" s="12"/>
    </row>
    <row r="66" spans="1:12" ht="18.75" x14ac:dyDescent="0.3">
      <c r="A66" s="16"/>
      <c r="B66" s="13"/>
      <c r="C66" s="12"/>
      <c r="D66" s="16"/>
      <c r="E66" s="13"/>
      <c r="F66" s="12"/>
      <c r="G66" s="12"/>
      <c r="H66" s="12"/>
      <c r="I66" s="16"/>
      <c r="J66" s="13"/>
      <c r="K66" s="13"/>
    </row>
    <row r="67" spans="1:12" ht="18.75" x14ac:dyDescent="0.3">
      <c r="A67" s="16"/>
      <c r="B67" s="13"/>
      <c r="C67" s="12"/>
      <c r="D67" s="17"/>
      <c r="E67" s="17"/>
      <c r="F67" s="12"/>
      <c r="G67" s="12"/>
      <c r="H67" s="12"/>
      <c r="I67" s="16"/>
      <c r="J67" s="13"/>
      <c r="K67" s="13"/>
    </row>
    <row r="68" spans="1:12" ht="18.75" x14ac:dyDescent="0.3">
      <c r="A68" s="15"/>
      <c r="B68" s="13"/>
      <c r="C68" s="12"/>
      <c r="D68" s="15"/>
      <c r="E68" s="15"/>
      <c r="F68" s="12"/>
      <c r="G68" s="12"/>
      <c r="H68" s="12"/>
      <c r="I68" s="16"/>
      <c r="J68" s="13"/>
      <c r="K68" s="13"/>
    </row>
    <row r="69" spans="1:12" ht="18.75" x14ac:dyDescent="0.3">
      <c r="A69" s="13"/>
      <c r="B69" s="16"/>
      <c r="C69" s="12"/>
      <c r="D69" s="18"/>
      <c r="E69" s="18"/>
      <c r="F69" s="18"/>
      <c r="G69" s="18"/>
      <c r="H69" s="12"/>
      <c r="I69" s="16"/>
      <c r="J69" s="16"/>
      <c r="K69" s="16"/>
    </row>
    <row r="70" spans="1:12" x14ac:dyDescent="0.2">
      <c r="A70" s="84"/>
      <c r="B70" s="84"/>
      <c r="C70" s="84"/>
      <c r="H70" s="18"/>
      <c r="I70" s="18"/>
      <c r="J70" s="18"/>
      <c r="K70" s="18"/>
    </row>
    <row r="71" spans="1:12" ht="18.75" x14ac:dyDescent="0.3">
      <c r="D71" s="16"/>
      <c r="E71" s="13"/>
      <c r="F71" s="12"/>
      <c r="G71" s="12"/>
      <c r="I71" s="16"/>
    </row>
    <row r="72" spans="1:12" ht="18.75" customHeight="1" x14ac:dyDescent="0.3">
      <c r="A72" s="16"/>
      <c r="B72" s="16"/>
      <c r="C72" s="12"/>
      <c r="D72" s="18"/>
      <c r="E72" s="18"/>
      <c r="F72" s="18"/>
      <c r="G72" s="18"/>
      <c r="H72" s="12"/>
      <c r="I72" s="18"/>
      <c r="J72" s="16"/>
      <c r="K72" s="16"/>
    </row>
    <row r="73" spans="1:12" ht="18.75" customHeight="1" x14ac:dyDescent="0.3">
      <c r="A73" s="85"/>
      <c r="B73" s="85"/>
      <c r="C73" s="85"/>
      <c r="D73" s="17"/>
      <c r="E73" s="13"/>
      <c r="F73" s="12"/>
      <c r="G73" s="12"/>
      <c r="H73" s="18"/>
      <c r="I73" s="17"/>
      <c r="J73" s="18"/>
      <c r="K73" s="18"/>
    </row>
    <row r="74" spans="1:12" ht="18.75" x14ac:dyDescent="0.3">
      <c r="A74" s="17"/>
      <c r="B74" s="17"/>
      <c r="C74" s="12"/>
      <c r="D74" s="14"/>
      <c r="E74" s="13"/>
      <c r="F74" s="12"/>
      <c r="G74" s="12"/>
      <c r="H74" s="12"/>
      <c r="I74" s="14"/>
      <c r="J74" s="16"/>
      <c r="K74" s="16"/>
    </row>
    <row r="75" spans="1:12" ht="18.75" x14ac:dyDescent="0.3">
      <c r="A75" s="15"/>
      <c r="B75" s="15"/>
      <c r="C75" s="12"/>
      <c r="D75" s="14"/>
      <c r="E75" s="14"/>
      <c r="F75" s="12"/>
      <c r="G75" s="12"/>
      <c r="H75" s="12"/>
      <c r="I75" s="13"/>
      <c r="J75" s="14"/>
      <c r="K75" s="13"/>
    </row>
    <row r="80" spans="1:12" ht="12.75" customHeight="1" x14ac:dyDescent="0.2"/>
    <row r="91" spans="16:16" ht="18" x14ac:dyDescent="0.25">
      <c r="P91" s="12"/>
    </row>
  </sheetData>
  <mergeCells count="59">
    <mergeCell ref="B59:B60"/>
    <mergeCell ref="B61:C61"/>
    <mergeCell ref="B62:C62"/>
    <mergeCell ref="A70:C70"/>
    <mergeCell ref="A73:C73"/>
    <mergeCell ref="B57:B58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6:K6"/>
    <mergeCell ref="D7:F7"/>
    <mergeCell ref="A8:A9"/>
    <mergeCell ref="B8:C9"/>
    <mergeCell ref="D8:D9"/>
    <mergeCell ref="E8:K8"/>
  </mergeCells>
  <pageMargins left="0.7" right="0.7" top="0.75" bottom="0.75" header="0.3" footer="0.3"/>
  <pageSetup paperSize="9" scale="3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zoomScale="55" zoomScaleNormal="55" zoomScaleSheetLayoutView="50" workbookViewId="0">
      <selection activeCell="E30" sqref="E30"/>
    </sheetView>
  </sheetViews>
  <sheetFormatPr defaultRowHeight="15" x14ac:dyDescent="0.2"/>
  <cols>
    <col min="1" max="1" width="8.140625" style="11" customWidth="1"/>
    <col min="2" max="3" width="40.7109375" style="11" customWidth="1"/>
    <col min="4" max="4" width="15.7109375" style="11" customWidth="1"/>
    <col min="5" max="5" width="22.5703125" style="11" bestFit="1" customWidth="1"/>
    <col min="6" max="6" width="16.85546875" style="11" customWidth="1"/>
    <col min="7" max="7" width="18.5703125" style="11" bestFit="1" customWidth="1"/>
    <col min="8" max="8" width="18.140625" style="11" customWidth="1"/>
    <col min="9" max="9" width="16.85546875" style="11" customWidth="1"/>
    <col min="10" max="10" width="18.42578125" style="11" customWidth="1"/>
    <col min="11" max="11" width="20.28515625" style="11" customWidth="1"/>
    <col min="12" max="13" width="15.42578125" style="11" customWidth="1"/>
    <col min="14" max="14" width="13.140625" style="11" bestFit="1" customWidth="1"/>
    <col min="15" max="15" width="26.5703125" style="11" customWidth="1"/>
    <col min="16" max="16" width="12.5703125" style="11" bestFit="1" customWidth="1"/>
    <col min="17" max="16384" width="9.140625" style="11"/>
  </cols>
  <sheetData>
    <row r="1" spans="1:15" ht="15.75" x14ac:dyDescent="0.25">
      <c r="A1" s="59"/>
      <c r="B1" s="59"/>
      <c r="C1" s="59"/>
      <c r="D1" s="59"/>
      <c r="E1" s="59"/>
      <c r="F1" s="59"/>
      <c r="G1" s="59"/>
      <c r="H1" s="59"/>
      <c r="I1" s="59" t="s">
        <v>58</v>
      </c>
      <c r="J1" s="59"/>
      <c r="K1" s="59"/>
    </row>
    <row r="2" spans="1:15" ht="15.75" x14ac:dyDescent="0.25">
      <c r="A2" s="59"/>
      <c r="B2" s="59"/>
      <c r="C2" s="59"/>
      <c r="D2" s="59"/>
      <c r="E2" s="59"/>
      <c r="F2" s="59"/>
      <c r="G2" s="59"/>
      <c r="H2" s="59"/>
      <c r="I2" s="59" t="s">
        <v>59</v>
      </c>
      <c r="J2" s="59"/>
      <c r="K2" s="59"/>
    </row>
    <row r="3" spans="1:15" ht="20.25" x14ac:dyDescent="0.3">
      <c r="A3" s="59"/>
      <c r="B3" s="59"/>
      <c r="C3" s="59"/>
      <c r="D3" s="59"/>
      <c r="E3" s="59"/>
      <c r="F3" s="59"/>
      <c r="G3" s="59"/>
      <c r="H3" s="59"/>
      <c r="I3" s="59" t="s">
        <v>60</v>
      </c>
      <c r="J3" s="59"/>
      <c r="K3" s="59"/>
      <c r="L3" s="38"/>
    </row>
    <row r="4" spans="1:15" ht="15.75" customHeight="1" x14ac:dyDescent="0.25">
      <c r="A4" s="59"/>
      <c r="B4" s="59"/>
      <c r="C4" s="59"/>
      <c r="D4" s="59"/>
      <c r="E4" s="59"/>
      <c r="F4" s="59"/>
      <c r="G4" s="59"/>
      <c r="H4" s="59"/>
      <c r="J4" s="59"/>
      <c r="K4" s="59"/>
    </row>
    <row r="5" spans="1:15" ht="15.75" customHeight="1" x14ac:dyDescent="0.25">
      <c r="A5" s="59"/>
      <c r="B5" s="59"/>
      <c r="C5" s="59"/>
      <c r="D5" s="59"/>
      <c r="E5" s="59"/>
      <c r="F5" s="59"/>
      <c r="G5" s="59"/>
      <c r="H5" s="59"/>
      <c r="J5" s="59"/>
      <c r="K5" s="59"/>
    </row>
    <row r="6" spans="1:15" ht="36.75" customHeight="1" x14ac:dyDescent="0.35">
      <c r="A6" s="115" t="s">
        <v>114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6"/>
    </row>
    <row r="7" spans="1:15" ht="30.75" thickBot="1" x14ac:dyDescent="0.45">
      <c r="A7" s="7"/>
      <c r="B7" s="7" t="s">
        <v>76</v>
      </c>
      <c r="C7" s="7"/>
      <c r="D7" s="116" t="s">
        <v>92</v>
      </c>
      <c r="E7" s="116"/>
      <c r="F7" s="116"/>
      <c r="G7" s="7"/>
      <c r="H7" s="7"/>
      <c r="I7" s="7"/>
      <c r="J7" s="7"/>
      <c r="K7" s="8"/>
      <c r="L7" s="58"/>
      <c r="M7" s="58"/>
      <c r="N7" s="58"/>
      <c r="O7" s="58"/>
    </row>
    <row r="8" spans="1:15" ht="16.5" thickBot="1" x14ac:dyDescent="0.25">
      <c r="A8" s="117" t="s">
        <v>75</v>
      </c>
      <c r="B8" s="119" t="s">
        <v>0</v>
      </c>
      <c r="C8" s="120"/>
      <c r="D8" s="117" t="s">
        <v>1</v>
      </c>
      <c r="E8" s="123" t="s">
        <v>2</v>
      </c>
      <c r="F8" s="124"/>
      <c r="G8" s="124"/>
      <c r="H8" s="124"/>
      <c r="I8" s="124"/>
      <c r="J8" s="124"/>
      <c r="K8" s="125"/>
    </row>
    <row r="9" spans="1:15" ht="32.25" thickBot="1" x14ac:dyDescent="0.25">
      <c r="A9" s="118"/>
      <c r="B9" s="121"/>
      <c r="C9" s="122"/>
      <c r="D9" s="118"/>
      <c r="E9" s="57" t="s">
        <v>3</v>
      </c>
      <c r="F9" s="57" t="s">
        <v>4</v>
      </c>
      <c r="G9" s="56" t="s">
        <v>5</v>
      </c>
      <c r="H9" s="56" t="s">
        <v>6</v>
      </c>
      <c r="I9" s="56" t="s">
        <v>7</v>
      </c>
      <c r="J9" s="56" t="s">
        <v>8</v>
      </c>
      <c r="K9" s="77" t="s">
        <v>9</v>
      </c>
      <c r="L9" s="69"/>
      <c r="M9" s="49"/>
      <c r="N9" s="49"/>
    </row>
    <row r="10" spans="1:15" ht="23.25" customHeight="1" thickBot="1" x14ac:dyDescent="0.25">
      <c r="A10" s="56">
        <v>1</v>
      </c>
      <c r="B10" s="106">
        <v>2</v>
      </c>
      <c r="C10" s="107"/>
      <c r="D10" s="56">
        <v>3</v>
      </c>
      <c r="E10" s="57">
        <v>4</v>
      </c>
      <c r="F10" s="57">
        <v>5</v>
      </c>
      <c r="G10" s="56">
        <v>6</v>
      </c>
      <c r="H10" s="56">
        <v>7</v>
      </c>
      <c r="I10" s="56">
        <v>8</v>
      </c>
      <c r="J10" s="56">
        <v>9</v>
      </c>
      <c r="K10" s="56">
        <v>10</v>
      </c>
      <c r="L10" s="69"/>
      <c r="M10" s="49"/>
      <c r="N10" s="49"/>
    </row>
    <row r="11" spans="1:15" ht="22.5" x14ac:dyDescent="0.2">
      <c r="A11" s="55" t="s">
        <v>67</v>
      </c>
      <c r="B11" s="108" t="s">
        <v>74</v>
      </c>
      <c r="C11" s="109"/>
      <c r="D11" s="54" t="s">
        <v>10</v>
      </c>
      <c r="E11" s="53">
        <f>E12+E16+E19+E23</f>
        <v>76084288</v>
      </c>
      <c r="F11" s="52">
        <f>F12+F16+F19+F23</f>
        <v>0</v>
      </c>
      <c r="G11" s="51">
        <f>H11+I11+J11+K11</f>
        <v>76084288</v>
      </c>
      <c r="H11" s="51">
        <f>H12+H16+H19+H23</f>
        <v>76084288</v>
      </c>
      <c r="I11" s="52">
        <f>I12+I16+I19+I23</f>
        <v>0</v>
      </c>
      <c r="J11" s="51">
        <f>J12+J16+J19+J23</f>
        <v>0</v>
      </c>
      <c r="K11" s="50">
        <f>K12+K16+K19+K23</f>
        <v>0</v>
      </c>
      <c r="L11" s="69"/>
      <c r="M11" s="49"/>
      <c r="N11" s="49"/>
    </row>
    <row r="12" spans="1:15" ht="23.25" customHeight="1" x14ac:dyDescent="0.2">
      <c r="A12" s="42" t="s">
        <v>68</v>
      </c>
      <c r="B12" s="110" t="s">
        <v>107</v>
      </c>
      <c r="C12" s="111"/>
      <c r="D12" s="35" t="s">
        <v>10</v>
      </c>
      <c r="E12" s="29">
        <f t="shared" ref="E12:K12" si="0">E13+E14+E15</f>
        <v>76084288</v>
      </c>
      <c r="F12" s="28">
        <f t="shared" si="0"/>
        <v>0</v>
      </c>
      <c r="G12" s="27">
        <f t="shared" si="0"/>
        <v>76084288</v>
      </c>
      <c r="H12" s="27">
        <f t="shared" si="0"/>
        <v>76084288</v>
      </c>
      <c r="I12" s="28">
        <f t="shared" si="0"/>
        <v>0</v>
      </c>
      <c r="J12" s="27">
        <f t="shared" si="0"/>
        <v>0</v>
      </c>
      <c r="K12" s="26">
        <f t="shared" si="0"/>
        <v>0</v>
      </c>
    </row>
    <row r="13" spans="1:15" ht="23.25" x14ac:dyDescent="0.2">
      <c r="A13" s="45" t="s">
        <v>11</v>
      </c>
      <c r="B13" s="112" t="s">
        <v>108</v>
      </c>
      <c r="C13" s="113"/>
      <c r="D13" s="30" t="s">
        <v>10</v>
      </c>
      <c r="E13" s="27">
        <v>76084288</v>
      </c>
      <c r="F13" s="40">
        <v>0</v>
      </c>
      <c r="G13" s="9">
        <f>H13+I13+J13+K13</f>
        <v>76084288</v>
      </c>
      <c r="H13" s="9">
        <f>E13</f>
        <v>76084288</v>
      </c>
      <c r="I13" s="40">
        <v>0</v>
      </c>
      <c r="J13" s="9">
        <v>0</v>
      </c>
      <c r="K13" s="10">
        <v>0</v>
      </c>
      <c r="L13" s="7"/>
    </row>
    <row r="14" spans="1:15" ht="30.75" customHeight="1" x14ac:dyDescent="0.2">
      <c r="A14" s="45" t="s">
        <v>12</v>
      </c>
      <c r="B14" s="97" t="s">
        <v>109</v>
      </c>
      <c r="C14" s="98"/>
      <c r="D14" s="30" t="s">
        <v>10</v>
      </c>
      <c r="E14" s="41"/>
      <c r="F14" s="40"/>
      <c r="G14" s="9"/>
      <c r="H14" s="40"/>
      <c r="I14" s="40"/>
      <c r="J14" s="9"/>
      <c r="K14" s="10"/>
    </row>
    <row r="15" spans="1:15" ht="42" customHeight="1" x14ac:dyDescent="0.2">
      <c r="A15" s="45" t="s">
        <v>13</v>
      </c>
      <c r="B15" s="97" t="s">
        <v>110</v>
      </c>
      <c r="C15" s="98"/>
      <c r="D15" s="30" t="s">
        <v>10</v>
      </c>
      <c r="E15" s="41"/>
      <c r="F15" s="40"/>
      <c r="G15" s="9"/>
      <c r="H15" s="40"/>
      <c r="I15" s="40"/>
      <c r="J15" s="9"/>
      <c r="K15" s="10"/>
    </row>
    <row r="16" spans="1:15" ht="23.25" customHeight="1" x14ac:dyDescent="0.2">
      <c r="A16" s="42" t="s">
        <v>69</v>
      </c>
      <c r="B16" s="99" t="s">
        <v>14</v>
      </c>
      <c r="C16" s="100"/>
      <c r="D16" s="35" t="s">
        <v>10</v>
      </c>
      <c r="E16" s="29">
        <f t="shared" ref="E16:K16" si="1">E17+E18</f>
        <v>0</v>
      </c>
      <c r="F16" s="28">
        <f t="shared" si="1"/>
        <v>0</v>
      </c>
      <c r="G16" s="27">
        <f t="shared" si="1"/>
        <v>0</v>
      </c>
      <c r="H16" s="28">
        <f t="shared" si="1"/>
        <v>0</v>
      </c>
      <c r="I16" s="28">
        <f t="shared" si="1"/>
        <v>0</v>
      </c>
      <c r="J16" s="27">
        <f t="shared" si="1"/>
        <v>0</v>
      </c>
      <c r="K16" s="26">
        <f t="shared" si="1"/>
        <v>0</v>
      </c>
    </row>
    <row r="17" spans="1:15" ht="36.75" customHeight="1" x14ac:dyDescent="0.2">
      <c r="A17" s="45" t="s">
        <v>15</v>
      </c>
      <c r="B17" s="97" t="s">
        <v>16</v>
      </c>
      <c r="C17" s="98"/>
      <c r="D17" s="30" t="s">
        <v>10</v>
      </c>
      <c r="E17" s="41"/>
      <c r="F17" s="40"/>
      <c r="G17" s="9"/>
      <c r="H17" s="40"/>
      <c r="I17" s="40"/>
      <c r="J17" s="9"/>
      <c r="K17" s="10"/>
    </row>
    <row r="18" spans="1:15" ht="30.75" customHeight="1" x14ac:dyDescent="0.2">
      <c r="A18" s="45" t="s">
        <v>64</v>
      </c>
      <c r="B18" s="97" t="s">
        <v>17</v>
      </c>
      <c r="C18" s="98"/>
      <c r="D18" s="30" t="s">
        <v>10</v>
      </c>
      <c r="E18" s="41"/>
      <c r="F18" s="40"/>
      <c r="G18" s="9"/>
      <c r="H18" s="40"/>
      <c r="I18" s="40"/>
      <c r="J18" s="9"/>
      <c r="K18" s="10"/>
      <c r="N18" s="19"/>
    </row>
    <row r="19" spans="1:15" ht="39" customHeight="1" x14ac:dyDescent="0.2">
      <c r="A19" s="42" t="s">
        <v>70</v>
      </c>
      <c r="B19" s="99" t="s">
        <v>18</v>
      </c>
      <c r="C19" s="114"/>
      <c r="D19" s="35" t="s">
        <v>10</v>
      </c>
      <c r="E19" s="29">
        <f t="shared" ref="E19:K19" si="2">E20+E21+E22</f>
        <v>0</v>
      </c>
      <c r="F19" s="28">
        <f t="shared" si="2"/>
        <v>0</v>
      </c>
      <c r="G19" s="27">
        <f t="shared" si="2"/>
        <v>0</v>
      </c>
      <c r="H19" s="28">
        <f t="shared" si="2"/>
        <v>0</v>
      </c>
      <c r="I19" s="28">
        <f t="shared" si="2"/>
        <v>0</v>
      </c>
      <c r="J19" s="27">
        <f t="shared" si="2"/>
        <v>0</v>
      </c>
      <c r="K19" s="26">
        <f t="shared" si="2"/>
        <v>0</v>
      </c>
    </row>
    <row r="20" spans="1:15" ht="39" customHeight="1" x14ac:dyDescent="0.2">
      <c r="A20" s="45" t="s">
        <v>65</v>
      </c>
      <c r="B20" s="97" t="s">
        <v>61</v>
      </c>
      <c r="C20" s="105"/>
      <c r="D20" s="30" t="s">
        <v>10</v>
      </c>
      <c r="E20" s="41"/>
      <c r="F20" s="40"/>
      <c r="G20" s="9"/>
      <c r="H20" s="40"/>
      <c r="I20" s="40"/>
      <c r="J20" s="9"/>
      <c r="K20" s="10"/>
    </row>
    <row r="21" spans="1:15" ht="39.75" customHeight="1" x14ac:dyDescent="0.2">
      <c r="A21" s="45" t="s">
        <v>66</v>
      </c>
      <c r="B21" s="97" t="s">
        <v>61</v>
      </c>
      <c r="C21" s="105"/>
      <c r="D21" s="30" t="s">
        <v>10</v>
      </c>
      <c r="E21" s="41"/>
      <c r="F21" s="40"/>
      <c r="G21" s="9"/>
      <c r="H21" s="40"/>
      <c r="I21" s="40"/>
      <c r="J21" s="9"/>
      <c r="K21" s="10"/>
    </row>
    <row r="22" spans="1:15" ht="42" customHeight="1" x14ac:dyDescent="0.2">
      <c r="A22" s="45" t="s">
        <v>19</v>
      </c>
      <c r="B22" s="97" t="s">
        <v>62</v>
      </c>
      <c r="C22" s="98"/>
      <c r="D22" s="30" t="s">
        <v>10</v>
      </c>
      <c r="E22" s="41"/>
      <c r="F22" s="40"/>
      <c r="G22" s="9"/>
      <c r="H22" s="40"/>
      <c r="I22" s="40"/>
      <c r="J22" s="9"/>
      <c r="K22" s="10"/>
    </row>
    <row r="23" spans="1:15" ht="30.75" customHeight="1" x14ac:dyDescent="0.2">
      <c r="A23" s="42" t="s">
        <v>71</v>
      </c>
      <c r="B23" s="99" t="s">
        <v>20</v>
      </c>
      <c r="C23" s="100"/>
      <c r="D23" s="35" t="s">
        <v>10</v>
      </c>
      <c r="E23" s="29">
        <f t="shared" ref="E23:K23" si="3">E24+E25</f>
        <v>0</v>
      </c>
      <c r="F23" s="28">
        <f t="shared" si="3"/>
        <v>0</v>
      </c>
      <c r="G23" s="27">
        <f t="shared" si="3"/>
        <v>0</v>
      </c>
      <c r="H23" s="28">
        <f t="shared" si="3"/>
        <v>0</v>
      </c>
      <c r="I23" s="28">
        <f t="shared" si="3"/>
        <v>0</v>
      </c>
      <c r="J23" s="27">
        <f t="shared" si="3"/>
        <v>0</v>
      </c>
      <c r="K23" s="26">
        <f t="shared" si="3"/>
        <v>0</v>
      </c>
    </row>
    <row r="24" spans="1:15" ht="30.75" customHeight="1" x14ac:dyDescent="0.2">
      <c r="A24" s="45" t="s">
        <v>21</v>
      </c>
      <c r="B24" s="97" t="s">
        <v>63</v>
      </c>
      <c r="C24" s="98"/>
      <c r="D24" s="30" t="s">
        <v>10</v>
      </c>
      <c r="E24" s="41"/>
      <c r="F24" s="40"/>
      <c r="G24" s="9"/>
      <c r="H24" s="40"/>
      <c r="I24" s="40"/>
      <c r="J24" s="9"/>
      <c r="K24" s="10"/>
    </row>
    <row r="25" spans="1:15" ht="23.25" customHeight="1" x14ac:dyDescent="0.2">
      <c r="A25" s="45" t="s">
        <v>22</v>
      </c>
      <c r="B25" s="97" t="s">
        <v>23</v>
      </c>
      <c r="C25" s="98"/>
      <c r="D25" s="30" t="s">
        <v>10</v>
      </c>
      <c r="E25" s="41"/>
      <c r="F25" s="40"/>
      <c r="G25" s="9"/>
      <c r="H25" s="40"/>
      <c r="I25" s="40"/>
      <c r="J25" s="9"/>
      <c r="K25" s="10"/>
    </row>
    <row r="26" spans="1:15" ht="35.25" customHeight="1" x14ac:dyDescent="0.2">
      <c r="A26" s="42" t="s">
        <v>24</v>
      </c>
      <c r="B26" s="101" t="s">
        <v>25</v>
      </c>
      <c r="C26" s="102"/>
      <c r="D26" s="35" t="s">
        <v>10</v>
      </c>
      <c r="E26" s="4">
        <f t="shared" ref="E26:K26" si="4">E27+E49+E55+E56</f>
        <v>75076264</v>
      </c>
      <c r="F26" s="1">
        <f t="shared" si="4"/>
        <v>0</v>
      </c>
      <c r="G26" s="2">
        <f t="shared" si="4"/>
        <v>75076264</v>
      </c>
      <c r="H26" s="1">
        <f t="shared" si="4"/>
        <v>0</v>
      </c>
      <c r="I26" s="1">
        <f t="shared" si="4"/>
        <v>0</v>
      </c>
      <c r="J26" s="2">
        <f t="shared" si="4"/>
        <v>58889190</v>
      </c>
      <c r="K26" s="3">
        <f t="shared" si="4"/>
        <v>16187074</v>
      </c>
      <c r="L26" s="19"/>
      <c r="O26" s="19"/>
    </row>
    <row r="27" spans="1:15" ht="36.75" customHeight="1" x14ac:dyDescent="0.2">
      <c r="A27" s="42" t="s">
        <v>26</v>
      </c>
      <c r="B27" s="89" t="s">
        <v>27</v>
      </c>
      <c r="C27" s="90"/>
      <c r="D27" s="44" t="s">
        <v>10</v>
      </c>
      <c r="E27" s="4">
        <f>E28+E30+E48+E47</f>
        <v>60650377</v>
      </c>
      <c r="F27" s="1">
        <f>F28+F30+F48</f>
        <v>0</v>
      </c>
      <c r="G27" s="2">
        <f>G28+G30+G48+G47</f>
        <v>60650377</v>
      </c>
      <c r="H27" s="1">
        <f>H28+H30+H48</f>
        <v>0</v>
      </c>
      <c r="I27" s="1">
        <f>I28+I30+I48</f>
        <v>0</v>
      </c>
      <c r="J27" s="2">
        <f>J28+J30+J48+J47</f>
        <v>44463303</v>
      </c>
      <c r="K27" s="3">
        <f>K28+K30+K48</f>
        <v>16187074</v>
      </c>
      <c r="L27" s="19"/>
      <c r="M27" s="19"/>
    </row>
    <row r="28" spans="1:15" ht="23.25" customHeight="1" x14ac:dyDescent="0.2">
      <c r="A28" s="42" t="s">
        <v>28</v>
      </c>
      <c r="B28" s="87" t="s">
        <v>78</v>
      </c>
      <c r="C28" s="96"/>
      <c r="D28" s="35" t="s">
        <v>10</v>
      </c>
      <c r="E28" s="29">
        <f>G28-F28</f>
        <v>0</v>
      </c>
      <c r="F28" s="28"/>
      <c r="G28" s="27">
        <f>H28+I28+J28+K28</f>
        <v>0</v>
      </c>
      <c r="H28" s="28"/>
      <c r="I28" s="28"/>
      <c r="J28" s="27"/>
      <c r="K28" s="26"/>
      <c r="L28" s="19"/>
      <c r="M28" s="19"/>
      <c r="N28" s="19"/>
      <c r="O28" s="19"/>
    </row>
    <row r="29" spans="1:15" ht="23.25" customHeight="1" x14ac:dyDescent="0.2">
      <c r="A29" s="45" t="s">
        <v>29</v>
      </c>
      <c r="B29" s="94" t="s">
        <v>30</v>
      </c>
      <c r="C29" s="95"/>
      <c r="D29" s="30" t="s">
        <v>10</v>
      </c>
      <c r="E29" s="41">
        <f>G29-F29</f>
        <v>0</v>
      </c>
      <c r="F29" s="40"/>
      <c r="G29" s="9">
        <f>H29+I29+J29+K29</f>
        <v>0</v>
      </c>
      <c r="H29" s="40"/>
      <c r="I29" s="40"/>
      <c r="J29" s="9"/>
      <c r="K29" s="10"/>
    </row>
    <row r="30" spans="1:15" ht="33.75" customHeight="1" x14ac:dyDescent="0.2">
      <c r="A30" s="42" t="s">
        <v>31</v>
      </c>
      <c r="B30" s="89" t="s">
        <v>79</v>
      </c>
      <c r="C30" s="91"/>
      <c r="D30" s="44" t="s">
        <v>10</v>
      </c>
      <c r="E30" s="29">
        <f t="shared" ref="E30:K30" si="5">E31</f>
        <v>51915017</v>
      </c>
      <c r="F30" s="28">
        <f t="shared" si="5"/>
        <v>0</v>
      </c>
      <c r="G30" s="27">
        <f t="shared" si="5"/>
        <v>51915017</v>
      </c>
      <c r="H30" s="28">
        <f t="shared" si="5"/>
        <v>0</v>
      </c>
      <c r="I30" s="28">
        <f t="shared" si="5"/>
        <v>0</v>
      </c>
      <c r="J30" s="27">
        <f t="shared" si="5"/>
        <v>35727943</v>
      </c>
      <c r="K30" s="26">
        <f t="shared" si="5"/>
        <v>16187074</v>
      </c>
    </row>
    <row r="31" spans="1:15" ht="33" customHeight="1" x14ac:dyDescent="0.2">
      <c r="A31" s="42" t="s">
        <v>32</v>
      </c>
      <c r="B31" s="103" t="s">
        <v>77</v>
      </c>
      <c r="C31" s="104"/>
      <c r="D31" s="35" t="s">
        <v>10</v>
      </c>
      <c r="E31" s="29">
        <f>E32+E33+E34+E35</f>
        <v>51915017</v>
      </c>
      <c r="F31" s="28">
        <f>F32+F33+F34</f>
        <v>0</v>
      </c>
      <c r="G31" s="27">
        <f>G32+G33+G34+G35</f>
        <v>51915017</v>
      </c>
      <c r="H31" s="28">
        <f>H32+H33+H34</f>
        <v>0</v>
      </c>
      <c r="I31" s="28">
        <f>I32+I33+I34</f>
        <v>0</v>
      </c>
      <c r="J31" s="27">
        <f>SUM(J32:J35)</f>
        <v>35727943</v>
      </c>
      <c r="K31" s="26">
        <f>K32+K33+K34+K35</f>
        <v>16187074</v>
      </c>
      <c r="L31" s="19"/>
    </row>
    <row r="32" spans="1:15" ht="23.25" customHeight="1" x14ac:dyDescent="0.25">
      <c r="A32" s="45" t="s">
        <v>33</v>
      </c>
      <c r="B32" s="92" t="s">
        <v>103</v>
      </c>
      <c r="C32" s="93"/>
      <c r="D32" s="30" t="s">
        <v>10</v>
      </c>
      <c r="E32" s="41">
        <f>G32</f>
        <v>51290520</v>
      </c>
      <c r="F32" s="40">
        <v>0</v>
      </c>
      <c r="G32" s="9">
        <f>H32+I32+J32+K32</f>
        <v>51290520</v>
      </c>
      <c r="H32" s="9">
        <v>0</v>
      </c>
      <c r="I32" s="40">
        <v>0</v>
      </c>
      <c r="J32" s="9">
        <v>35316893</v>
      </c>
      <c r="K32" s="9">
        <v>15973627</v>
      </c>
      <c r="L32" s="48"/>
    </row>
    <row r="33" spans="1:15" ht="23.25" customHeight="1" x14ac:dyDescent="0.35">
      <c r="A33" s="45" t="s">
        <v>34</v>
      </c>
      <c r="B33" s="92" t="s">
        <v>104</v>
      </c>
      <c r="C33" s="93"/>
      <c r="D33" s="30" t="s">
        <v>10</v>
      </c>
      <c r="E33" s="41">
        <f>G33</f>
        <v>94947</v>
      </c>
      <c r="F33" s="40">
        <v>0</v>
      </c>
      <c r="G33" s="9">
        <f>H33+I33+J33+K33</f>
        <v>94947</v>
      </c>
      <c r="H33" s="40">
        <v>0</v>
      </c>
      <c r="I33" s="40">
        <v>0</v>
      </c>
      <c r="J33" s="9">
        <v>28765</v>
      </c>
      <c r="K33" s="9">
        <v>66182</v>
      </c>
      <c r="L33" s="47"/>
    </row>
    <row r="34" spans="1:15" ht="23.25" customHeight="1" x14ac:dyDescent="0.2">
      <c r="A34" s="45" t="s">
        <v>35</v>
      </c>
      <c r="B34" s="92" t="s">
        <v>105</v>
      </c>
      <c r="C34" s="93"/>
      <c r="D34" s="30" t="s">
        <v>10</v>
      </c>
      <c r="E34" s="41">
        <f>G34</f>
        <v>529550</v>
      </c>
      <c r="F34" s="40">
        <v>0</v>
      </c>
      <c r="G34" s="9">
        <f>H34+I34+J34+K34</f>
        <v>529550</v>
      </c>
      <c r="H34" s="40">
        <v>0</v>
      </c>
      <c r="I34" s="40">
        <v>0</v>
      </c>
      <c r="J34" s="9">
        <v>382285</v>
      </c>
      <c r="K34" s="9">
        <v>147265</v>
      </c>
    </row>
    <row r="35" spans="1:15" ht="23.25" customHeight="1" x14ac:dyDescent="0.2">
      <c r="A35" s="45" t="s">
        <v>35</v>
      </c>
      <c r="B35" s="92" t="s">
        <v>115</v>
      </c>
      <c r="C35" s="93"/>
      <c r="D35" s="30" t="s">
        <v>10</v>
      </c>
      <c r="E35" s="41"/>
      <c r="F35" s="40"/>
      <c r="G35" s="9"/>
      <c r="H35" s="40"/>
      <c r="I35" s="40"/>
      <c r="J35" s="76"/>
      <c r="K35" s="9">
        <v>0</v>
      </c>
    </row>
    <row r="36" spans="1:15" ht="23.25" customHeight="1" x14ac:dyDescent="0.2">
      <c r="A36" s="45" t="s">
        <v>82</v>
      </c>
      <c r="B36" s="94" t="s">
        <v>81</v>
      </c>
      <c r="C36" s="95"/>
      <c r="D36" s="30" t="s">
        <v>10</v>
      </c>
      <c r="E36" s="41"/>
      <c r="F36" s="40"/>
      <c r="G36" s="9"/>
      <c r="H36" s="40"/>
      <c r="I36" s="40"/>
      <c r="J36" s="9"/>
      <c r="K36" s="10"/>
    </row>
    <row r="37" spans="1:15" ht="23.25" customHeight="1" x14ac:dyDescent="0.2">
      <c r="A37" s="45" t="s">
        <v>84</v>
      </c>
      <c r="B37" s="94" t="s">
        <v>81</v>
      </c>
      <c r="C37" s="95"/>
      <c r="D37" s="30" t="s">
        <v>10</v>
      </c>
      <c r="E37" s="41"/>
      <c r="F37" s="40"/>
      <c r="G37" s="9"/>
      <c r="H37" s="40"/>
      <c r="I37" s="40"/>
      <c r="J37" s="9"/>
      <c r="K37" s="10"/>
    </row>
    <row r="38" spans="1:15" ht="23.25" customHeight="1" x14ac:dyDescent="0.2">
      <c r="A38" s="45" t="s">
        <v>85</v>
      </c>
      <c r="B38" s="94" t="s">
        <v>81</v>
      </c>
      <c r="C38" s="95"/>
      <c r="D38" s="30" t="s">
        <v>10</v>
      </c>
      <c r="E38" s="41"/>
      <c r="F38" s="40"/>
      <c r="G38" s="9"/>
      <c r="H38" s="40"/>
      <c r="I38" s="40"/>
      <c r="J38" s="9"/>
      <c r="K38" s="10"/>
    </row>
    <row r="39" spans="1:15" ht="23.25" customHeight="1" x14ac:dyDescent="0.2">
      <c r="A39" s="45" t="s">
        <v>86</v>
      </c>
      <c r="B39" s="94" t="s">
        <v>36</v>
      </c>
      <c r="C39" s="95"/>
      <c r="D39" s="30" t="s">
        <v>10</v>
      </c>
      <c r="E39" s="41"/>
      <c r="F39" s="40"/>
      <c r="G39" s="9"/>
      <c r="H39" s="40"/>
      <c r="I39" s="40"/>
      <c r="J39" s="9"/>
      <c r="K39" s="10"/>
    </row>
    <row r="40" spans="1:15" ht="23.25" customHeight="1" x14ac:dyDescent="0.2">
      <c r="A40" s="42" t="s">
        <v>37</v>
      </c>
      <c r="B40" s="87" t="s">
        <v>88</v>
      </c>
      <c r="C40" s="96"/>
      <c r="D40" s="35" t="s">
        <v>10</v>
      </c>
      <c r="E40" s="29">
        <f t="shared" ref="E40:K40" si="6">E41+E42+E43</f>
        <v>0</v>
      </c>
      <c r="F40" s="28">
        <f t="shared" si="6"/>
        <v>0</v>
      </c>
      <c r="G40" s="27">
        <f t="shared" si="6"/>
        <v>0</v>
      </c>
      <c r="H40" s="28">
        <f t="shared" si="6"/>
        <v>0</v>
      </c>
      <c r="I40" s="28">
        <f t="shared" si="6"/>
        <v>0</v>
      </c>
      <c r="J40" s="27">
        <f t="shared" si="6"/>
        <v>0</v>
      </c>
      <c r="K40" s="26">
        <f t="shared" si="6"/>
        <v>0</v>
      </c>
    </row>
    <row r="41" spans="1:15" ht="23.25" customHeight="1" x14ac:dyDescent="0.2">
      <c r="A41" s="45" t="s">
        <v>38</v>
      </c>
      <c r="B41" s="94" t="s">
        <v>80</v>
      </c>
      <c r="C41" s="95"/>
      <c r="D41" s="30" t="s">
        <v>10</v>
      </c>
      <c r="E41" s="41"/>
      <c r="F41" s="40"/>
      <c r="G41" s="9"/>
      <c r="H41" s="40"/>
      <c r="I41" s="40"/>
      <c r="J41" s="9"/>
      <c r="K41" s="10"/>
    </row>
    <row r="42" spans="1:15" ht="23.25" customHeight="1" x14ac:dyDescent="0.2">
      <c r="A42" s="45" t="s">
        <v>39</v>
      </c>
      <c r="B42" s="94" t="s">
        <v>80</v>
      </c>
      <c r="C42" s="95"/>
      <c r="D42" s="30" t="s">
        <v>10</v>
      </c>
      <c r="E42" s="41"/>
      <c r="F42" s="40"/>
      <c r="G42" s="9"/>
      <c r="H42" s="40"/>
      <c r="I42" s="40"/>
      <c r="J42" s="9"/>
      <c r="K42" s="10"/>
    </row>
    <row r="43" spans="1:15" ht="23.25" customHeight="1" x14ac:dyDescent="0.2">
      <c r="A43" s="45" t="s">
        <v>40</v>
      </c>
      <c r="B43" s="94" t="s">
        <v>80</v>
      </c>
      <c r="C43" s="95"/>
      <c r="D43" s="30" t="s">
        <v>10</v>
      </c>
      <c r="E43" s="41"/>
      <c r="F43" s="40"/>
      <c r="G43" s="9"/>
      <c r="H43" s="40"/>
      <c r="I43" s="40"/>
      <c r="J43" s="9"/>
      <c r="K43" s="10"/>
    </row>
    <row r="44" spans="1:15" ht="23.25" customHeight="1" x14ac:dyDescent="0.35">
      <c r="A44" s="45" t="s">
        <v>41</v>
      </c>
      <c r="B44" s="94" t="s">
        <v>80</v>
      </c>
      <c r="C44" s="95"/>
      <c r="D44" s="30" t="s">
        <v>10</v>
      </c>
      <c r="E44" s="41"/>
      <c r="F44" s="40"/>
      <c r="G44" s="9"/>
      <c r="H44" s="40"/>
      <c r="I44" s="40"/>
      <c r="J44" s="9"/>
      <c r="K44" s="10"/>
      <c r="O44" s="46"/>
    </row>
    <row r="45" spans="1:15" ht="23.25" customHeight="1" x14ac:dyDescent="0.2">
      <c r="A45" s="45" t="s">
        <v>83</v>
      </c>
      <c r="B45" s="94" t="s">
        <v>36</v>
      </c>
      <c r="C45" s="95"/>
      <c r="D45" s="30" t="s">
        <v>10</v>
      </c>
      <c r="E45" s="41"/>
      <c r="F45" s="40"/>
      <c r="G45" s="9"/>
      <c r="H45" s="40"/>
      <c r="I45" s="40"/>
      <c r="J45" s="9"/>
      <c r="K45" s="10"/>
      <c r="O45" s="19"/>
    </row>
    <row r="46" spans="1:15" ht="23.25" customHeight="1" x14ac:dyDescent="0.25">
      <c r="A46" s="42" t="s">
        <v>42</v>
      </c>
      <c r="B46" s="87" t="s">
        <v>44</v>
      </c>
      <c r="C46" s="88"/>
      <c r="D46" s="35" t="s">
        <v>10</v>
      </c>
      <c r="E46" s="29">
        <f>G46-F46</f>
        <v>0</v>
      </c>
      <c r="F46" s="28"/>
      <c r="G46" s="27">
        <f>H46+I46+J46+K46</f>
        <v>0</v>
      </c>
      <c r="H46" s="28"/>
      <c r="I46" s="28"/>
      <c r="J46" s="27"/>
      <c r="K46" s="26"/>
      <c r="N46" s="12"/>
    </row>
    <row r="47" spans="1:15" ht="23.25" customHeight="1" x14ac:dyDescent="0.2">
      <c r="A47" s="42" t="s">
        <v>43</v>
      </c>
      <c r="B47" s="89" t="s">
        <v>101</v>
      </c>
      <c r="C47" s="90"/>
      <c r="D47" s="35" t="s">
        <v>10</v>
      </c>
      <c r="E47" s="29">
        <f>G47-F47</f>
        <v>8735360</v>
      </c>
      <c r="F47" s="28"/>
      <c r="G47" s="27">
        <f>H47+I47+J47+K47</f>
        <v>8735360</v>
      </c>
      <c r="H47" s="28"/>
      <c r="I47" s="28"/>
      <c r="J47" s="27">
        <v>8735360</v>
      </c>
      <c r="K47" s="26"/>
    </row>
    <row r="48" spans="1:15" ht="33" customHeight="1" x14ac:dyDescent="0.2">
      <c r="A48" s="42" t="s">
        <v>57</v>
      </c>
      <c r="B48" s="87" t="s">
        <v>93</v>
      </c>
      <c r="C48" s="88"/>
      <c r="D48" s="44" t="s">
        <v>10</v>
      </c>
      <c r="E48" s="29">
        <f>G48-F48</f>
        <v>0</v>
      </c>
      <c r="F48" s="28"/>
      <c r="G48" s="27">
        <f>H48+I48+J48+K48</f>
        <v>0</v>
      </c>
      <c r="H48" s="28"/>
      <c r="I48" s="28"/>
      <c r="J48" s="27"/>
      <c r="K48" s="26"/>
    </row>
    <row r="49" spans="1:15" ht="36.75" customHeight="1" x14ac:dyDescent="0.2">
      <c r="A49" s="42" t="s">
        <v>45</v>
      </c>
      <c r="B49" s="89" t="s">
        <v>89</v>
      </c>
      <c r="C49" s="91"/>
      <c r="D49" s="35" t="s">
        <v>10</v>
      </c>
      <c r="E49" s="4">
        <f t="shared" ref="E49:K49" si="7">E50+E51+E52+E54</f>
        <v>8533394</v>
      </c>
      <c r="F49" s="1">
        <f t="shared" si="7"/>
        <v>0</v>
      </c>
      <c r="G49" s="2">
        <f t="shared" si="7"/>
        <v>8533394</v>
      </c>
      <c r="H49" s="1">
        <f t="shared" si="7"/>
        <v>0</v>
      </c>
      <c r="I49" s="1">
        <f t="shared" si="7"/>
        <v>0</v>
      </c>
      <c r="J49" s="2">
        <f t="shared" si="7"/>
        <v>8533394</v>
      </c>
      <c r="K49" s="3">
        <f t="shared" si="7"/>
        <v>0</v>
      </c>
      <c r="M49" s="43"/>
    </row>
    <row r="50" spans="1:15" ht="23.25" customHeight="1" x14ac:dyDescent="0.2">
      <c r="A50" s="42" t="s">
        <v>46</v>
      </c>
      <c r="B50" s="92" t="s">
        <v>106</v>
      </c>
      <c r="C50" s="93"/>
      <c r="D50" s="30" t="s">
        <v>10</v>
      </c>
      <c r="E50" s="5">
        <f>G50</f>
        <v>2328220</v>
      </c>
      <c r="F50" s="40">
        <v>0</v>
      </c>
      <c r="G50" s="9">
        <f>SUM(H50:K50)</f>
        <v>2328220</v>
      </c>
      <c r="H50" s="40">
        <v>0</v>
      </c>
      <c r="I50" s="40">
        <v>0</v>
      </c>
      <c r="J50" s="9">
        <v>2328220</v>
      </c>
      <c r="K50" s="10">
        <v>0</v>
      </c>
      <c r="L50" s="19"/>
    </row>
    <row r="51" spans="1:15" ht="23.25" customHeight="1" x14ac:dyDescent="0.2">
      <c r="A51" s="42" t="s">
        <v>47</v>
      </c>
      <c r="B51" s="89" t="s">
        <v>100</v>
      </c>
      <c r="C51" s="91"/>
      <c r="D51" s="30" t="s">
        <v>10</v>
      </c>
      <c r="E51" s="41">
        <f>G51</f>
        <v>6205174</v>
      </c>
      <c r="F51" s="40"/>
      <c r="G51" s="9">
        <f>J51</f>
        <v>6205174</v>
      </c>
      <c r="H51" s="40"/>
      <c r="I51" s="40"/>
      <c r="J51" s="9">
        <v>6205174</v>
      </c>
      <c r="K51" s="10"/>
      <c r="M51" s="19"/>
    </row>
    <row r="52" spans="1:15" ht="23.25" customHeight="1" x14ac:dyDescent="0.2">
      <c r="A52" s="42" t="s">
        <v>55</v>
      </c>
      <c r="B52" s="94" t="s">
        <v>48</v>
      </c>
      <c r="C52" s="95"/>
      <c r="D52" s="30" t="s">
        <v>10</v>
      </c>
      <c r="E52" s="41"/>
      <c r="F52" s="40"/>
      <c r="G52" s="9"/>
      <c r="H52" s="40"/>
      <c r="I52" s="40"/>
      <c r="J52" s="76"/>
      <c r="K52" s="10"/>
    </row>
    <row r="53" spans="1:15" ht="23.25" customHeight="1" x14ac:dyDescent="0.2">
      <c r="A53" s="42" t="s">
        <v>56</v>
      </c>
      <c r="B53" s="94" t="s">
        <v>48</v>
      </c>
      <c r="C53" s="95"/>
      <c r="D53" s="30" t="s">
        <v>10</v>
      </c>
      <c r="E53" s="41"/>
      <c r="F53" s="40"/>
      <c r="G53" s="9"/>
      <c r="H53" s="40"/>
      <c r="I53" s="40"/>
      <c r="J53" s="76"/>
      <c r="K53" s="10"/>
    </row>
    <row r="54" spans="1:15" ht="23.25" customHeight="1" x14ac:dyDescent="0.2">
      <c r="A54" s="42" t="s">
        <v>87</v>
      </c>
      <c r="B54" s="94" t="s">
        <v>48</v>
      </c>
      <c r="C54" s="95"/>
      <c r="D54" s="30" t="s">
        <v>10</v>
      </c>
      <c r="E54" s="41"/>
      <c r="F54" s="40"/>
      <c r="G54" s="9"/>
      <c r="H54" s="40"/>
      <c r="I54" s="40"/>
      <c r="J54" s="76"/>
      <c r="K54" s="10"/>
    </row>
    <row r="55" spans="1:15" ht="41.25" customHeight="1" x14ac:dyDescent="0.2">
      <c r="A55" s="39" t="s">
        <v>49</v>
      </c>
      <c r="B55" s="90" t="s">
        <v>99</v>
      </c>
      <c r="C55" s="90"/>
      <c r="D55" s="35" t="s">
        <v>10</v>
      </c>
      <c r="E55" s="29">
        <f>G55-F55</f>
        <v>4146166</v>
      </c>
      <c r="F55" s="28"/>
      <c r="G55" s="27">
        <f>H55+I55+J55+K55</f>
        <v>4146166</v>
      </c>
      <c r="H55" s="28"/>
      <c r="I55" s="28"/>
      <c r="J55" s="27">
        <v>4146166</v>
      </c>
      <c r="K55" s="26"/>
    </row>
    <row r="56" spans="1:15" ht="42" customHeight="1" x14ac:dyDescent="0.3">
      <c r="A56" s="35" t="s">
        <v>50</v>
      </c>
      <c r="B56" s="90" t="s">
        <v>102</v>
      </c>
      <c r="C56" s="90"/>
      <c r="D56" s="35" t="s">
        <v>10</v>
      </c>
      <c r="E56" s="29">
        <f>G56-F56</f>
        <v>1746327</v>
      </c>
      <c r="F56" s="28"/>
      <c r="G56" s="27">
        <f>H56+I56+J56+K56</f>
        <v>1746327</v>
      </c>
      <c r="H56" s="28"/>
      <c r="I56" s="28"/>
      <c r="J56" s="27">
        <v>1746327</v>
      </c>
      <c r="K56" s="26"/>
      <c r="L56" s="72"/>
    </row>
    <row r="57" spans="1:15" ht="23.25" customHeight="1" x14ac:dyDescent="0.2">
      <c r="A57" s="39" t="s">
        <v>72</v>
      </c>
      <c r="B57" s="78" t="s">
        <v>51</v>
      </c>
      <c r="C57" s="36" t="s">
        <v>52</v>
      </c>
      <c r="D57" s="35" t="s">
        <v>10</v>
      </c>
      <c r="E57" s="29">
        <f>G57-F57</f>
        <v>1008024</v>
      </c>
      <c r="F57" s="28"/>
      <c r="G57" s="27">
        <f>G11-G26</f>
        <v>1008024</v>
      </c>
      <c r="H57" s="28"/>
      <c r="I57" s="28"/>
      <c r="J57" s="27"/>
      <c r="K57" s="26"/>
      <c r="L57" s="19"/>
    </row>
    <row r="58" spans="1:15" ht="23.25" customHeight="1" x14ac:dyDescent="0.3">
      <c r="A58" s="39" t="s">
        <v>73</v>
      </c>
      <c r="B58" s="86"/>
      <c r="C58" s="36" t="s">
        <v>53</v>
      </c>
      <c r="D58" s="35" t="s">
        <v>54</v>
      </c>
      <c r="E58" s="34">
        <f>G58-F58</f>
        <v>1.3248780089786738</v>
      </c>
      <c r="F58" s="33"/>
      <c r="G58" s="32">
        <f>G57/G11*100</f>
        <v>1.3248780089786738</v>
      </c>
      <c r="H58" s="28"/>
      <c r="I58" s="28"/>
      <c r="J58" s="27"/>
      <c r="K58" s="26"/>
      <c r="L58" s="73"/>
      <c r="M58" s="38"/>
      <c r="N58" s="38"/>
    </row>
    <row r="59" spans="1:15" ht="23.25" customHeight="1" x14ac:dyDescent="0.2">
      <c r="A59" s="37" t="s">
        <v>94</v>
      </c>
      <c r="B59" s="78" t="s">
        <v>96</v>
      </c>
      <c r="C59" s="36" t="s">
        <v>52</v>
      </c>
      <c r="D59" s="35" t="s">
        <v>10</v>
      </c>
      <c r="E59" s="29">
        <f>G59</f>
        <v>1008024</v>
      </c>
      <c r="F59" s="33"/>
      <c r="G59" s="29">
        <f>G57</f>
        <v>1008024</v>
      </c>
      <c r="H59" s="28"/>
      <c r="I59" s="28"/>
      <c r="J59" s="27"/>
      <c r="K59" s="26"/>
      <c r="L59" s="19"/>
    </row>
    <row r="60" spans="1:15" ht="23.25" customHeight="1" thickBot="1" x14ac:dyDescent="0.25">
      <c r="A60" s="60" t="s">
        <v>95</v>
      </c>
      <c r="B60" s="79"/>
      <c r="C60" s="61" t="s">
        <v>53</v>
      </c>
      <c r="D60" s="44" t="s">
        <v>54</v>
      </c>
      <c r="E60" s="62">
        <f>G60</f>
        <v>1.3248780089786738</v>
      </c>
      <c r="F60" s="63"/>
      <c r="G60" s="64">
        <f>G59/G11*100</f>
        <v>1.3248780089786738</v>
      </c>
      <c r="H60" s="65"/>
      <c r="I60" s="65"/>
      <c r="J60" s="66"/>
      <c r="K60" s="67"/>
      <c r="L60" s="19"/>
    </row>
    <row r="61" spans="1:15" ht="23.25" customHeight="1" x14ac:dyDescent="0.35">
      <c r="A61" s="31" t="s">
        <v>97</v>
      </c>
      <c r="B61" s="80" t="s">
        <v>90</v>
      </c>
      <c r="C61" s="81"/>
      <c r="D61" s="68" t="s">
        <v>10</v>
      </c>
      <c r="E61" s="53">
        <f>E26-E56-E55</f>
        <v>69183771</v>
      </c>
      <c r="F61" s="52"/>
      <c r="G61" s="51">
        <f>E61</f>
        <v>69183771</v>
      </c>
      <c r="H61" s="52"/>
      <c r="I61" s="52"/>
      <c r="J61" s="51"/>
      <c r="K61" s="50"/>
      <c r="L61" s="19"/>
      <c r="O61" s="25"/>
    </row>
    <row r="62" spans="1:15" ht="23.25" customHeight="1" thickBot="1" x14ac:dyDescent="0.25">
      <c r="A62" s="24" t="s">
        <v>98</v>
      </c>
      <c r="B62" s="82" t="s">
        <v>91</v>
      </c>
      <c r="C62" s="83"/>
      <c r="D62" s="23" t="s">
        <v>10</v>
      </c>
      <c r="E62" s="22">
        <f>E56+E55</f>
        <v>5892493</v>
      </c>
      <c r="F62" s="21"/>
      <c r="G62" s="20">
        <f>E62</f>
        <v>5892493</v>
      </c>
      <c r="H62" s="21"/>
      <c r="I62" s="21"/>
      <c r="J62" s="20"/>
      <c r="K62" s="20"/>
      <c r="L62" s="70"/>
      <c r="M62" s="71"/>
    </row>
    <row r="63" spans="1:15" ht="33" customHeight="1" x14ac:dyDescent="0.35">
      <c r="A63" s="75"/>
      <c r="B63" s="12"/>
      <c r="C63" s="74"/>
      <c r="D63" s="126"/>
      <c r="E63" s="126"/>
      <c r="F63" s="126"/>
      <c r="G63" s="126"/>
      <c r="H63" s="126"/>
      <c r="I63" s="126"/>
      <c r="J63" s="126"/>
      <c r="K63" s="126"/>
      <c r="L63" s="127"/>
      <c r="M63" s="127"/>
    </row>
    <row r="64" spans="1:15" ht="33" customHeight="1" x14ac:dyDescent="0.25">
      <c r="B64" s="12"/>
      <c r="C64" s="48"/>
      <c r="D64" s="12"/>
      <c r="E64" s="48"/>
      <c r="F64" s="48"/>
      <c r="G64" s="48"/>
      <c r="H64" s="12"/>
      <c r="I64" s="12"/>
      <c r="J64" s="12"/>
      <c r="K64" s="12"/>
    </row>
    <row r="65" spans="1:12" ht="18.75" x14ac:dyDescent="0.3">
      <c r="A65" s="16"/>
      <c r="B65" s="13"/>
      <c r="C65" s="12"/>
      <c r="D65" s="16"/>
      <c r="E65" s="13"/>
      <c r="F65" s="12"/>
      <c r="G65" s="12"/>
      <c r="H65" s="12"/>
      <c r="I65" s="16"/>
      <c r="J65" s="16"/>
      <c r="K65" s="13"/>
      <c r="L65" s="12"/>
    </row>
    <row r="66" spans="1:12" ht="18.75" x14ac:dyDescent="0.3">
      <c r="A66" s="16"/>
      <c r="B66" s="13"/>
      <c r="C66" s="12"/>
      <c r="D66" s="16"/>
      <c r="E66" s="13"/>
      <c r="F66" s="12"/>
      <c r="G66" s="12"/>
      <c r="H66" s="12"/>
      <c r="I66" s="16"/>
      <c r="J66" s="13"/>
      <c r="K66" s="13"/>
    </row>
    <row r="67" spans="1:12" ht="18.75" x14ac:dyDescent="0.3">
      <c r="A67" s="16"/>
      <c r="B67" s="13"/>
      <c r="C67" s="12"/>
      <c r="D67" s="17"/>
      <c r="E67" s="17"/>
      <c r="F67" s="12"/>
      <c r="G67" s="12"/>
      <c r="H67" s="12"/>
      <c r="I67" s="16"/>
      <c r="J67" s="13"/>
      <c r="K67" s="13"/>
    </row>
    <row r="68" spans="1:12" ht="18.75" x14ac:dyDescent="0.3">
      <c r="A68" s="15"/>
      <c r="B68" s="13"/>
      <c r="C68" s="12"/>
      <c r="D68" s="15"/>
      <c r="E68" s="15"/>
      <c r="F68" s="12"/>
      <c r="G68" s="12"/>
      <c r="H68" s="12"/>
      <c r="I68" s="16"/>
      <c r="J68" s="13"/>
      <c r="K68" s="13"/>
    </row>
    <row r="69" spans="1:12" ht="18.75" x14ac:dyDescent="0.3">
      <c r="A69" s="13"/>
      <c r="B69" s="16"/>
      <c r="C69" s="12"/>
      <c r="D69" s="18"/>
      <c r="E69" s="18"/>
      <c r="F69" s="18"/>
      <c r="G69" s="18"/>
      <c r="H69" s="12"/>
      <c r="I69" s="16"/>
      <c r="J69" s="16"/>
      <c r="K69" s="16"/>
    </row>
    <row r="70" spans="1:12" x14ac:dyDescent="0.2">
      <c r="A70" s="84"/>
      <c r="B70" s="84"/>
      <c r="C70" s="84"/>
      <c r="H70" s="18"/>
      <c r="I70" s="18"/>
      <c r="J70" s="18"/>
      <c r="K70" s="18"/>
    </row>
    <row r="71" spans="1:12" ht="18.75" x14ac:dyDescent="0.3">
      <c r="D71" s="16"/>
      <c r="E71" s="13"/>
      <c r="F71" s="12"/>
      <c r="G71" s="12"/>
      <c r="I71" s="16"/>
    </row>
    <row r="72" spans="1:12" ht="18.75" customHeight="1" x14ac:dyDescent="0.3">
      <c r="A72" s="16"/>
      <c r="B72" s="16"/>
      <c r="C72" s="12"/>
      <c r="D72" s="18"/>
      <c r="E72" s="18"/>
      <c r="F72" s="18"/>
      <c r="G72" s="18"/>
      <c r="H72" s="12"/>
      <c r="I72" s="18"/>
      <c r="J72" s="16"/>
      <c r="K72" s="16"/>
    </row>
    <row r="73" spans="1:12" ht="18.75" customHeight="1" x14ac:dyDescent="0.3">
      <c r="A73" s="85"/>
      <c r="B73" s="85"/>
      <c r="C73" s="85"/>
      <c r="D73" s="17"/>
      <c r="E73" s="13"/>
      <c r="F73" s="12"/>
      <c r="G73" s="12"/>
      <c r="H73" s="18"/>
      <c r="I73" s="17"/>
      <c r="J73" s="18"/>
      <c r="K73" s="18"/>
    </row>
    <row r="74" spans="1:12" ht="18.75" x14ac:dyDescent="0.3">
      <c r="A74" s="17"/>
      <c r="B74" s="17"/>
      <c r="C74" s="12"/>
      <c r="D74" s="14"/>
      <c r="E74" s="13"/>
      <c r="F74" s="12"/>
      <c r="G74" s="12"/>
      <c r="H74" s="12"/>
      <c r="I74" s="14"/>
      <c r="J74" s="16"/>
      <c r="K74" s="16"/>
    </row>
    <row r="75" spans="1:12" ht="18.75" x14ac:dyDescent="0.3">
      <c r="A75" s="15"/>
      <c r="B75" s="15"/>
      <c r="C75" s="12"/>
      <c r="D75" s="14"/>
      <c r="E75" s="14"/>
      <c r="F75" s="12"/>
      <c r="G75" s="12"/>
      <c r="H75" s="12"/>
      <c r="I75" s="13"/>
      <c r="J75" s="14"/>
      <c r="K75" s="13"/>
    </row>
    <row r="80" spans="1:12" ht="12.75" customHeight="1" x14ac:dyDescent="0.2"/>
    <row r="91" spans="16:16" ht="18" x14ac:dyDescent="0.25">
      <c r="P91" s="12"/>
    </row>
  </sheetData>
  <mergeCells count="59">
    <mergeCell ref="B59:B60"/>
    <mergeCell ref="B61:C61"/>
    <mergeCell ref="B62:C62"/>
    <mergeCell ref="A70:C70"/>
    <mergeCell ref="A73:C73"/>
    <mergeCell ref="B57:B58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6:K6"/>
    <mergeCell ref="D7:F7"/>
    <mergeCell ref="A8:A9"/>
    <mergeCell ref="B8:C9"/>
    <mergeCell ref="D8:D9"/>
    <mergeCell ref="E8:K8"/>
  </mergeCell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Баланс К-РАЭСК </vt:lpstr>
      <vt:lpstr>1 полугодие 2021</vt:lpstr>
      <vt:lpstr>2 полугодие 2021</vt:lpstr>
      <vt:lpstr>'2 полугодие 2021'!Область_печати</vt:lpstr>
      <vt:lpstr>'Баланс К-РАЭСК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ARM</cp:lastModifiedBy>
  <cp:lastPrinted>2022-01-21T08:14:17Z</cp:lastPrinted>
  <dcterms:created xsi:type="dcterms:W3CDTF">1996-10-08T23:32:33Z</dcterms:created>
  <dcterms:modified xsi:type="dcterms:W3CDTF">2022-02-28T15:42:18Z</dcterms:modified>
</cp:coreProperties>
</file>