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Лист1" sheetId="1" r:id="rId1"/>
  </sheets>
  <definedNames>
    <definedName name="_xlnm.Print_Area" localSheetId="0">'Лист1'!$A$8:$S$49</definedName>
  </definedNames>
  <calcPr fullCalcOnLoad="1" fullPrecision="0"/>
</workbook>
</file>

<file path=xl/sharedStrings.xml><?xml version="1.0" encoding="utf-8"?>
<sst xmlns="http://schemas.openxmlformats.org/spreadsheetml/2006/main" count="101" uniqueCount="39">
  <si>
    <t>№ п.п.</t>
  </si>
  <si>
    <t>%</t>
  </si>
  <si>
    <t>Год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</si>
  <si>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</si>
  <si>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</si>
  <si>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</si>
  <si>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</si>
  <si>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</si>
  <si>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</si>
  <si>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</si>
  <si>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</si>
  <si>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</si>
  <si>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</si>
  <si>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</si>
  <si>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</si>
  <si>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</si>
  <si>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</t>
  </si>
  <si>
    <t>Потери</t>
  </si>
  <si>
    <t>Полезный отпуск, Всего</t>
  </si>
  <si>
    <t>2.1.</t>
  </si>
  <si>
    <t>Всего в т.ч.</t>
  </si>
  <si>
    <t>ВН</t>
  </si>
  <si>
    <t>СН I</t>
  </si>
  <si>
    <t>CH II</t>
  </si>
  <si>
    <t>HH</t>
  </si>
  <si>
    <t xml:space="preserve">Всего </t>
  </si>
  <si>
    <t>1.1.</t>
  </si>
  <si>
    <t>в т.ч. из сети ОАО "МОЭСК"</t>
  </si>
  <si>
    <t>2.2.</t>
  </si>
  <si>
    <t>в т.ч. собственное производство</t>
  </si>
  <si>
    <t>в т.ч. потребителям ОАО "Мосэнергосбыт"</t>
  </si>
  <si>
    <t>2.3.</t>
  </si>
  <si>
    <t xml:space="preserve">в т.ч. Транзит (или/и передача потребителям других сбытовых организаций) </t>
  </si>
  <si>
    <t>Расход электроэнергии на производственные и хозяйственные нужды</t>
  </si>
  <si>
    <t>МВт</t>
  </si>
  <si>
    <t>Отпуск в сеть (ВСЕГО)</t>
  </si>
  <si>
    <t>Полугодие</t>
  </si>
  <si>
    <t>2 полугодие</t>
  </si>
  <si>
    <t>Плановый баланс мощности в сети ЗАО "К-РАЭСК" на 2013г.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</si>
</sst>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0.000"/>
    <numFmt numFmtId="170" formatCode="#,##0.000_ ;\-#,##0.000\ "/>
    <numFmt numFmtId="171" formatCode="0.0000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_р_._-;\-* #,##0.000_р_._-;_-* &quot;-&quot;_р_._-;_-@_-"/>
    <numFmt numFmtId="175" formatCode="_-* #,##0.0000_р_._-;\-* #,##0.0000_р_._-;_-* &quot;-&quot;_р_._-;_-@_-"/>
    <numFmt numFmtId="176" formatCode="_-* #,##0.00000_р_._-;\-* #,##0.00000_р_._-;_-* &quot;-&quot;_р_._-;_-@_-"/>
    <numFmt numFmtId="177" formatCode="_-* #,##0.00000_р_._-;\-* #,##0.00000_р_._-;_-* &quot;-&quot;?????_р_._-;_-@_-"/>
    <numFmt numFmtId="178" formatCode="0.00000000"/>
    <numFmt numFmtId="179" formatCode="0.0000000"/>
    <numFmt numFmtId="180" formatCode="0.000000"/>
    <numFmt numFmtId="181" formatCode="0.00000"/>
    <numFmt numFmtId="182" formatCode="_-* #,##0.0000_р_._-;\-* #,##0.0000_р_._-;_-* &quot;-&quot;????_р_._-;_-@_-"/>
    <numFmt numFmtId="183" formatCode="#,##0.0000_ ;\-#,##0.0000\ 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#,##0.00_ ;\-#,##0.00\ 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4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1" fontId="7" fillId="0" borderId="10" xfId="0" applyNumberFormat="1" applyFont="1" applyFill="1" applyBorder="1" applyAlignment="1">
      <alignment horizontal="center" vertical="center"/>
    </xf>
    <xf numFmtId="171" fontId="7" fillId="0" borderId="11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5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185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71" fontId="7" fillId="0" borderId="11" xfId="0" applyNumberFormat="1" applyFont="1" applyFill="1" applyBorder="1" applyAlignment="1">
      <alignment horizontal="center"/>
    </xf>
    <xf numFmtId="171" fontId="7" fillId="0" borderId="13" xfId="0" applyNumberFormat="1" applyFont="1" applyFill="1" applyBorder="1" applyAlignment="1">
      <alignment horizontal="center" vertical="center"/>
    </xf>
    <xf numFmtId="41" fontId="7" fillId="0" borderId="14" xfId="0" applyNumberFormat="1" applyFont="1" applyBorder="1" applyAlignment="1">
      <alignment horizontal="left"/>
    </xf>
    <xf numFmtId="41" fontId="7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1" fontId="7" fillId="0" borderId="14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17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1" fontId="7" fillId="0" borderId="18" xfId="0" applyNumberFormat="1" applyFont="1" applyFill="1" applyBorder="1" applyAlignment="1">
      <alignment horizontal="center" vertical="center"/>
    </xf>
    <xf numFmtId="171" fontId="7" fillId="0" borderId="19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1" fontId="7" fillId="0" borderId="12" xfId="0" applyNumberFormat="1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 horizontal="center"/>
    </xf>
    <xf numFmtId="171" fontId="7" fillId="0" borderId="20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1" fontId="7" fillId="0" borderId="2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71" fontId="7" fillId="0" borderId="22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/>
    </xf>
    <xf numFmtId="41" fontId="7" fillId="0" borderId="24" xfId="0" applyNumberFormat="1" applyFont="1" applyFill="1" applyBorder="1" applyAlignment="1">
      <alignment horizontal="center"/>
    </xf>
    <xf numFmtId="41" fontId="7" fillId="0" borderId="25" xfId="0" applyNumberFormat="1" applyFont="1" applyFill="1" applyBorder="1" applyAlignment="1">
      <alignment horizontal="center"/>
    </xf>
    <xf numFmtId="41" fontId="7" fillId="0" borderId="26" xfId="0" applyNumberFormat="1" applyFont="1" applyFill="1" applyBorder="1" applyAlignment="1">
      <alignment horizontal="center"/>
    </xf>
    <xf numFmtId="41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83" fontId="7" fillId="0" borderId="11" xfId="0" applyNumberFormat="1" applyFont="1" applyFill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8" fontId="7" fillId="0" borderId="29" xfId="0" applyNumberFormat="1" applyFont="1" applyBorder="1" applyAlignment="1">
      <alignment horizontal="center" vertical="center"/>
    </xf>
    <xf numFmtId="168" fontId="7" fillId="0" borderId="30" xfId="0" applyNumberFormat="1" applyFont="1" applyBorder="1" applyAlignment="1">
      <alignment horizontal="center" vertical="center"/>
    </xf>
    <xf numFmtId="168" fontId="7" fillId="0" borderId="31" xfId="0" applyNumberFormat="1" applyFont="1" applyBorder="1" applyAlignment="1">
      <alignment horizontal="center" vertical="center"/>
    </xf>
    <xf numFmtId="41" fontId="7" fillId="0" borderId="45" xfId="0" applyNumberFormat="1" applyFont="1" applyBorder="1" applyAlignment="1">
      <alignment horizontal="center" vertical="center" wrapText="1"/>
    </xf>
    <xf numFmtId="41" fontId="7" fillId="0" borderId="46" xfId="0" applyNumberFormat="1" applyFont="1" applyBorder="1" applyAlignment="1">
      <alignment horizontal="center" vertical="center" wrapText="1"/>
    </xf>
    <xf numFmtId="41" fontId="7" fillId="0" borderId="47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83" fontId="7" fillId="0" borderId="21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183" fontId="7" fillId="0" borderId="18" xfId="0" applyNumberFormat="1" applyFont="1" applyFill="1" applyBorder="1" applyAlignment="1">
      <alignment horizontal="center"/>
    </xf>
    <xf numFmtId="171" fontId="7" fillId="0" borderId="49" xfId="0" applyNumberFormat="1" applyFont="1" applyFill="1" applyBorder="1" applyAlignment="1">
      <alignment horizontal="center" vertical="center"/>
    </xf>
    <xf numFmtId="171" fontId="7" fillId="0" borderId="50" xfId="0" applyNumberFormat="1" applyFont="1" applyFill="1" applyBorder="1" applyAlignment="1">
      <alignment horizontal="center" vertical="center"/>
    </xf>
    <xf numFmtId="171" fontId="7" fillId="0" borderId="23" xfId="0" applyNumberFormat="1" applyFont="1" applyFill="1" applyBorder="1" applyAlignment="1">
      <alignment horizontal="center" vertical="center"/>
    </xf>
    <xf numFmtId="171" fontId="7" fillId="0" borderId="32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/>
    </xf>
    <xf numFmtId="171" fontId="7" fillId="0" borderId="51" xfId="0" applyNumberFormat="1" applyFont="1" applyFill="1" applyBorder="1" applyAlignment="1">
      <alignment horizontal="center" vertical="center"/>
    </xf>
    <xf numFmtId="171" fontId="7" fillId="0" borderId="52" xfId="0" applyNumberFormat="1" applyFont="1" applyFill="1" applyBorder="1" applyAlignment="1">
      <alignment horizontal="center" vertical="center"/>
    </xf>
    <xf numFmtId="171" fontId="7" fillId="0" borderId="53" xfId="0" applyNumberFormat="1" applyFont="1" applyFill="1" applyBorder="1" applyAlignment="1">
      <alignment horizontal="center"/>
    </xf>
    <xf numFmtId="171" fontId="7" fillId="0" borderId="54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6"/>
  <sheetViews>
    <sheetView tabSelected="1" view="pageBreakPreview" zoomScale="70" zoomScaleNormal="75" zoomScaleSheetLayoutView="70" zoomScalePageLayoutView="0" workbookViewId="0" topLeftCell="A22">
      <selection activeCell="M32" sqref="M32"/>
    </sheetView>
  </sheetViews>
  <sheetFormatPr defaultColWidth="9.00390625" defaultRowHeight="12.75"/>
  <cols>
    <col min="1" max="1" width="4.625" style="0" customWidth="1"/>
    <col min="2" max="2" width="17.375" style="0" customWidth="1"/>
    <col min="3" max="3" width="16.875" style="0" customWidth="1"/>
    <col min="4" max="4" width="12.125" style="0" bestFit="1" customWidth="1"/>
    <col min="5" max="5" width="11.75390625" style="0" customWidth="1"/>
    <col min="6" max="6" width="12.375" style="0" customWidth="1"/>
    <col min="7" max="7" width="17.375" style="0" bestFit="1" customWidth="1"/>
    <col min="8" max="8" width="12.125" style="0" customWidth="1"/>
    <col min="9" max="9" width="15.75390625" style="0" bestFit="1" customWidth="1"/>
    <col min="10" max="10" width="11.375" style="0" customWidth="1"/>
    <col min="11" max="11" width="15.625" style="0" customWidth="1"/>
    <col min="12" max="12" width="12.375" style="0" customWidth="1"/>
    <col min="13" max="15" width="11.875" style="0" customWidth="1"/>
    <col min="16" max="16" width="11.375" style="0" customWidth="1"/>
    <col min="17" max="17" width="12.25390625" style="0" customWidth="1"/>
    <col min="18" max="18" width="15.625" style="0" customWidth="1"/>
    <col min="19" max="19" width="19.875" style="0" customWidth="1"/>
    <col min="20" max="20" width="17.25390625" style="0" customWidth="1"/>
    <col min="21" max="21" width="17.625" style="0" customWidth="1"/>
    <col min="22" max="22" width="17.875" style="0" customWidth="1"/>
  </cols>
  <sheetData>
    <row r="6" spans="12:16" ht="12.75">
      <c r="L6" s="13"/>
      <c r="M6" s="13"/>
      <c r="N6" s="13"/>
      <c r="O6" s="13"/>
      <c r="P6" s="13"/>
    </row>
    <row r="7" ht="12.75">
      <c r="L7" s="13"/>
    </row>
    <row r="8" spans="1:17" ht="33.75" customHeight="1">
      <c r="A8" s="55" t="s">
        <v>38</v>
      </c>
      <c r="B8" s="55"/>
      <c r="C8" s="55"/>
      <c r="D8" s="55"/>
      <c r="E8" s="55"/>
      <c r="F8" s="55"/>
      <c r="G8" s="55"/>
      <c r="H8" s="55"/>
      <c r="I8" s="56"/>
      <c r="J8" s="56"/>
      <c r="K8" s="56"/>
      <c r="L8" s="56"/>
      <c r="M8" s="56"/>
      <c r="N8" s="56"/>
      <c r="O8" s="56"/>
      <c r="P8" s="56"/>
      <c r="Q8" s="20"/>
    </row>
    <row r="9" ht="13.5" thickBot="1"/>
    <row r="10" spans="1:19" s="2" customFormat="1" ht="12.75" customHeight="1">
      <c r="A10" s="63" t="s">
        <v>0</v>
      </c>
      <c r="B10" s="69" t="s">
        <v>16</v>
      </c>
      <c r="C10" s="70"/>
      <c r="D10" s="60" t="s">
        <v>3</v>
      </c>
      <c r="E10" s="60" t="s">
        <v>4</v>
      </c>
      <c r="F10" s="60" t="s">
        <v>5</v>
      </c>
      <c r="G10" s="60" t="s">
        <v>6</v>
      </c>
      <c r="H10" s="60" t="s">
        <v>7</v>
      </c>
      <c r="I10" s="60" t="s">
        <v>8</v>
      </c>
      <c r="J10" s="57" t="s">
        <v>9</v>
      </c>
      <c r="K10" s="57" t="s">
        <v>36</v>
      </c>
      <c r="L10" s="60" t="s">
        <v>10</v>
      </c>
      <c r="M10" s="57" t="s">
        <v>11</v>
      </c>
      <c r="N10" s="57" t="s">
        <v>12</v>
      </c>
      <c r="O10" s="57" t="s">
        <v>13</v>
      </c>
      <c r="P10" s="57" t="s">
        <v>14</v>
      </c>
      <c r="Q10" s="57" t="s">
        <v>15</v>
      </c>
      <c r="R10" s="57" t="s">
        <v>37</v>
      </c>
      <c r="S10" s="66" t="s">
        <v>2</v>
      </c>
    </row>
    <row r="11" spans="1:19" s="2" customFormat="1" ht="12.75">
      <c r="A11" s="64"/>
      <c r="B11" s="71"/>
      <c r="C11" s="72"/>
      <c r="D11" s="61"/>
      <c r="E11" s="61"/>
      <c r="F11" s="61"/>
      <c r="G11" s="61"/>
      <c r="H11" s="61"/>
      <c r="I11" s="61"/>
      <c r="J11" s="58"/>
      <c r="K11" s="58"/>
      <c r="L11" s="61"/>
      <c r="M11" s="58"/>
      <c r="N11" s="58"/>
      <c r="O11" s="58"/>
      <c r="P11" s="58"/>
      <c r="Q11" s="58"/>
      <c r="R11" s="58"/>
      <c r="S11" s="67"/>
    </row>
    <row r="12" spans="1:19" s="2" customFormat="1" ht="39.75" customHeight="1">
      <c r="A12" s="64"/>
      <c r="B12" s="71"/>
      <c r="C12" s="72"/>
      <c r="D12" s="61"/>
      <c r="E12" s="61"/>
      <c r="F12" s="61"/>
      <c r="G12" s="61"/>
      <c r="H12" s="61"/>
      <c r="I12" s="61"/>
      <c r="J12" s="58"/>
      <c r="K12" s="58"/>
      <c r="L12" s="61"/>
      <c r="M12" s="58"/>
      <c r="N12" s="58"/>
      <c r="O12" s="58"/>
      <c r="P12" s="58"/>
      <c r="Q12" s="58"/>
      <c r="R12" s="58"/>
      <c r="S12" s="67"/>
    </row>
    <row r="13" spans="1:19" s="2" customFormat="1" ht="17.25" customHeight="1" thickBot="1">
      <c r="A13" s="65"/>
      <c r="B13" s="73"/>
      <c r="C13" s="74"/>
      <c r="D13" s="62"/>
      <c r="E13" s="62"/>
      <c r="F13" s="62"/>
      <c r="G13" s="62"/>
      <c r="H13" s="62"/>
      <c r="I13" s="62"/>
      <c r="J13" s="59"/>
      <c r="K13" s="59"/>
      <c r="L13" s="62"/>
      <c r="M13" s="59"/>
      <c r="N13" s="59"/>
      <c r="O13" s="59"/>
      <c r="P13" s="59"/>
      <c r="Q13" s="59"/>
      <c r="R13" s="59"/>
      <c r="S13" s="68"/>
    </row>
    <row r="14" spans="1:22" s="5" customFormat="1" ht="22.5" customHeight="1">
      <c r="A14" s="96">
        <v>1</v>
      </c>
      <c r="B14" s="99" t="s">
        <v>35</v>
      </c>
      <c r="C14" s="23" t="s">
        <v>25</v>
      </c>
      <c r="D14" s="45" t="s">
        <v>34</v>
      </c>
      <c r="E14" s="51">
        <f aca="true" t="shared" si="0" ref="E14:J14">E23+E48</f>
        <v>15.75</v>
      </c>
      <c r="F14" s="51">
        <f t="shared" si="0"/>
        <v>15.3</v>
      </c>
      <c r="G14" s="51">
        <f t="shared" si="0"/>
        <v>14.55</v>
      </c>
      <c r="H14" s="51">
        <f t="shared" si="0"/>
        <v>13.9</v>
      </c>
      <c r="I14" s="51">
        <f t="shared" si="0"/>
        <v>13.3</v>
      </c>
      <c r="J14" s="51">
        <f t="shared" si="0"/>
        <v>12.7</v>
      </c>
      <c r="K14" s="51">
        <f>SUM(E14:J14)/6</f>
        <v>14.25</v>
      </c>
      <c r="L14" s="51">
        <f aca="true" t="shared" si="1" ref="L14:Q14">L23+L48</f>
        <v>12.95</v>
      </c>
      <c r="M14" s="51">
        <f t="shared" si="1"/>
        <v>13.5</v>
      </c>
      <c r="N14" s="51">
        <f t="shared" si="1"/>
        <v>14.3955</v>
      </c>
      <c r="O14" s="51">
        <f t="shared" si="1"/>
        <v>15.0045</v>
      </c>
      <c r="P14" s="51">
        <f t="shared" si="1"/>
        <v>15.5</v>
      </c>
      <c r="Q14" s="51">
        <f t="shared" si="1"/>
        <v>15.8</v>
      </c>
      <c r="R14" s="51">
        <f>SUM(L14:Q14)/6</f>
        <v>14.525</v>
      </c>
      <c r="S14" s="105">
        <f>SUM(E14:J14,L14:Q14)/12</f>
        <v>14.3875</v>
      </c>
      <c r="U14" s="11"/>
      <c r="V14" s="12"/>
    </row>
    <row r="15" spans="1:22" s="5" customFormat="1" ht="22.5" customHeight="1">
      <c r="A15" s="97"/>
      <c r="B15" s="100"/>
      <c r="C15" s="24" t="s">
        <v>21</v>
      </c>
      <c r="D15" s="46" t="s">
        <v>34</v>
      </c>
      <c r="E15" s="106">
        <v>15.75</v>
      </c>
      <c r="F15" s="106">
        <v>15.3</v>
      </c>
      <c r="G15" s="106">
        <v>14.55</v>
      </c>
      <c r="H15" s="106">
        <v>13.9</v>
      </c>
      <c r="I15" s="106">
        <v>13.3</v>
      </c>
      <c r="J15" s="106">
        <v>12.7</v>
      </c>
      <c r="K15" s="106">
        <v>14.25</v>
      </c>
      <c r="L15" s="106">
        <v>12.95</v>
      </c>
      <c r="M15" s="106">
        <v>13.5</v>
      </c>
      <c r="N15" s="106">
        <v>14.3955</v>
      </c>
      <c r="O15" s="106">
        <v>15.0045</v>
      </c>
      <c r="P15" s="106">
        <v>15.5</v>
      </c>
      <c r="Q15" s="106">
        <v>15.8</v>
      </c>
      <c r="R15" s="106">
        <v>14.525</v>
      </c>
      <c r="S15" s="107">
        <f>SUM(E15:J15,L15:Q15)/12</f>
        <v>14.3875</v>
      </c>
      <c r="U15" s="11"/>
      <c r="V15" s="12"/>
    </row>
    <row r="16" spans="1:22" s="5" customFormat="1" ht="22.5" customHeight="1">
      <c r="A16" s="97"/>
      <c r="B16" s="100"/>
      <c r="C16" s="25" t="s">
        <v>22</v>
      </c>
      <c r="D16" s="46" t="s">
        <v>34</v>
      </c>
      <c r="E16" s="8"/>
      <c r="F16" s="8"/>
      <c r="G16" s="8"/>
      <c r="H16" s="8"/>
      <c r="I16" s="8"/>
      <c r="J16" s="8"/>
      <c r="K16" s="30"/>
      <c r="L16" s="8"/>
      <c r="M16" s="8"/>
      <c r="N16" s="8"/>
      <c r="O16" s="8"/>
      <c r="P16" s="8"/>
      <c r="Q16" s="8"/>
      <c r="R16" s="37"/>
      <c r="S16" s="32"/>
      <c r="U16" s="11"/>
      <c r="V16" s="12"/>
    </row>
    <row r="17" spans="1:22" s="5" customFormat="1" ht="22.5" customHeight="1" thickBot="1">
      <c r="A17" s="98"/>
      <c r="B17" s="101"/>
      <c r="C17" s="26" t="s">
        <v>23</v>
      </c>
      <c r="D17" s="47" t="s">
        <v>34</v>
      </c>
      <c r="E17" s="10"/>
      <c r="F17" s="10"/>
      <c r="G17" s="10"/>
      <c r="H17" s="10"/>
      <c r="I17" s="10"/>
      <c r="J17" s="10"/>
      <c r="K17" s="36"/>
      <c r="L17" s="10"/>
      <c r="M17" s="10"/>
      <c r="N17" s="10"/>
      <c r="O17" s="10"/>
      <c r="P17" s="10"/>
      <c r="Q17" s="10"/>
      <c r="R17" s="38"/>
      <c r="S17" s="39"/>
      <c r="U17" s="11"/>
      <c r="V17" s="12"/>
    </row>
    <row r="18" spans="1:22" s="5" customFormat="1" ht="22.5" customHeight="1">
      <c r="A18" s="80" t="s">
        <v>26</v>
      </c>
      <c r="B18" s="77" t="s">
        <v>27</v>
      </c>
      <c r="C18" s="27" t="s">
        <v>20</v>
      </c>
      <c r="D18" s="45" t="s">
        <v>34</v>
      </c>
      <c r="E18" s="9">
        <v>15.75</v>
      </c>
      <c r="F18" s="9">
        <v>15.3</v>
      </c>
      <c r="G18" s="9">
        <v>14.55</v>
      </c>
      <c r="H18" s="108">
        <v>13.9</v>
      </c>
      <c r="I18" s="109">
        <v>13.3</v>
      </c>
      <c r="J18" s="110">
        <v>12.7</v>
      </c>
      <c r="K18" s="21">
        <v>14.25</v>
      </c>
      <c r="L18" s="9">
        <v>12.95</v>
      </c>
      <c r="M18" s="9">
        <v>13.5</v>
      </c>
      <c r="N18" s="9">
        <v>14.3955</v>
      </c>
      <c r="O18" s="9">
        <v>15.0045</v>
      </c>
      <c r="P18" s="9">
        <v>15.5</v>
      </c>
      <c r="Q18" s="9">
        <v>15.8</v>
      </c>
      <c r="R18" s="51">
        <v>14.525</v>
      </c>
      <c r="S18" s="105">
        <f>SUM(E18:J18,L18:Q18)/12</f>
        <v>14.3875</v>
      </c>
      <c r="U18" s="11"/>
      <c r="V18" s="12"/>
    </row>
    <row r="19" spans="1:22" s="5" customFormat="1" ht="22.5" customHeight="1">
      <c r="A19" s="86"/>
      <c r="B19" s="102"/>
      <c r="C19" s="25" t="s">
        <v>21</v>
      </c>
      <c r="D19" s="46" t="s">
        <v>34</v>
      </c>
      <c r="E19" s="8">
        <v>15.75</v>
      </c>
      <c r="F19" s="8">
        <v>15.3</v>
      </c>
      <c r="G19" s="8">
        <v>14.55</v>
      </c>
      <c r="H19" s="8">
        <v>13.9</v>
      </c>
      <c r="I19" s="109">
        <v>13.3</v>
      </c>
      <c r="J19" s="8">
        <v>12.7</v>
      </c>
      <c r="K19" s="30">
        <v>14.25</v>
      </c>
      <c r="L19" s="8">
        <v>12.95</v>
      </c>
      <c r="M19" s="8">
        <v>13.5</v>
      </c>
      <c r="N19" s="8">
        <v>14.3955</v>
      </c>
      <c r="O19" s="8">
        <v>15.0045</v>
      </c>
      <c r="P19" s="8">
        <v>15.5</v>
      </c>
      <c r="Q19" s="8">
        <v>15.8</v>
      </c>
      <c r="R19" s="106">
        <v>14.525</v>
      </c>
      <c r="S19" s="107">
        <f>SUM(E19:J19,L19:Q19)/12</f>
        <v>14.3875</v>
      </c>
      <c r="U19" s="11"/>
      <c r="V19" s="12"/>
    </row>
    <row r="20" spans="1:22" s="5" customFormat="1" ht="22.5" customHeight="1">
      <c r="A20" s="86"/>
      <c r="B20" s="102"/>
      <c r="C20" s="25" t="s">
        <v>22</v>
      </c>
      <c r="D20" s="46" t="s">
        <v>34</v>
      </c>
      <c r="E20" s="8"/>
      <c r="F20" s="8"/>
      <c r="G20" s="8"/>
      <c r="H20" s="8"/>
      <c r="I20" s="8"/>
      <c r="J20" s="8"/>
      <c r="K20" s="30"/>
      <c r="L20" s="8"/>
      <c r="M20" s="8"/>
      <c r="N20" s="8"/>
      <c r="O20" s="8"/>
      <c r="P20" s="8"/>
      <c r="Q20" s="8"/>
      <c r="R20" s="37"/>
      <c r="S20" s="32"/>
      <c r="U20" s="11"/>
      <c r="V20" s="12"/>
    </row>
    <row r="21" spans="1:22" s="5" customFormat="1" ht="22.5" customHeight="1">
      <c r="A21" s="86"/>
      <c r="B21" s="102"/>
      <c r="C21" s="25" t="s">
        <v>23</v>
      </c>
      <c r="D21" s="46" t="s">
        <v>34</v>
      </c>
      <c r="E21" s="8"/>
      <c r="F21" s="8"/>
      <c r="G21" s="8"/>
      <c r="H21" s="8"/>
      <c r="I21" s="8"/>
      <c r="J21" s="8"/>
      <c r="K21" s="30"/>
      <c r="L21" s="8"/>
      <c r="M21" s="8"/>
      <c r="N21" s="8"/>
      <c r="O21" s="8"/>
      <c r="P21" s="8"/>
      <c r="Q21" s="8"/>
      <c r="R21" s="37"/>
      <c r="S21" s="32"/>
      <c r="U21" s="11"/>
      <c r="V21" s="12"/>
    </row>
    <row r="22" spans="1:22" s="5" customFormat="1" ht="22.5" customHeight="1" thickBot="1">
      <c r="A22" s="95"/>
      <c r="B22" s="103"/>
      <c r="C22" s="28" t="s">
        <v>24</v>
      </c>
      <c r="D22" s="48" t="s">
        <v>34</v>
      </c>
      <c r="E22" s="22"/>
      <c r="F22" s="22"/>
      <c r="G22" s="22"/>
      <c r="H22" s="22"/>
      <c r="I22" s="22"/>
      <c r="J22" s="22"/>
      <c r="K22" s="34"/>
      <c r="L22" s="22"/>
      <c r="M22" s="22"/>
      <c r="N22" s="22"/>
      <c r="O22" s="22"/>
      <c r="P22" s="22"/>
      <c r="Q22" s="22"/>
      <c r="R22" s="40"/>
      <c r="S22" s="33"/>
      <c r="U22" s="11"/>
      <c r="V22" s="12"/>
    </row>
    <row r="23" spans="1:22" s="5" customFormat="1" ht="24" customHeight="1">
      <c r="A23" s="80">
        <f>A14+1</f>
        <v>2</v>
      </c>
      <c r="B23" s="77" t="s">
        <v>18</v>
      </c>
      <c r="C23" s="27" t="s">
        <v>20</v>
      </c>
      <c r="D23" s="45" t="s">
        <v>34</v>
      </c>
      <c r="E23" s="9">
        <v>15</v>
      </c>
      <c r="F23" s="9">
        <v>14.6</v>
      </c>
      <c r="G23" s="9">
        <v>13.8</v>
      </c>
      <c r="H23" s="9">
        <v>13.2</v>
      </c>
      <c r="I23" s="9">
        <v>12.45</v>
      </c>
      <c r="J23" s="9">
        <v>12.2</v>
      </c>
      <c r="K23" s="51">
        <f>SUM(E23:J23)/6</f>
        <v>13.5417</v>
      </c>
      <c r="L23" s="21">
        <v>12.23</v>
      </c>
      <c r="M23" s="9">
        <v>12.8229</v>
      </c>
      <c r="N23" s="9">
        <v>13.71</v>
      </c>
      <c r="O23" s="9">
        <v>14.29</v>
      </c>
      <c r="P23" s="9">
        <v>14.72</v>
      </c>
      <c r="Q23" s="9">
        <v>15.038</v>
      </c>
      <c r="R23" s="9">
        <f>SUM(L23:Q23)/6</f>
        <v>13.8018</v>
      </c>
      <c r="S23" s="111">
        <f>SUM(E23:J23,L23:Q23)/12</f>
        <v>13.6717</v>
      </c>
      <c r="U23" s="11"/>
      <c r="V23" s="12"/>
    </row>
    <row r="24" spans="1:22" s="3" customFormat="1" ht="24.75" customHeight="1">
      <c r="A24" s="81"/>
      <c r="B24" s="78"/>
      <c r="C24" s="25" t="s">
        <v>21</v>
      </c>
      <c r="D24" s="46" t="s">
        <v>34</v>
      </c>
      <c r="E24" s="8"/>
      <c r="F24" s="8"/>
      <c r="G24" s="8"/>
      <c r="H24" s="8"/>
      <c r="I24" s="8"/>
      <c r="J24" s="8"/>
      <c r="K24" s="30"/>
      <c r="L24" s="8"/>
      <c r="M24" s="8"/>
      <c r="N24" s="8"/>
      <c r="O24" s="8"/>
      <c r="P24" s="8"/>
      <c r="Q24" s="8"/>
      <c r="R24" s="31"/>
      <c r="S24" s="32"/>
      <c r="U24" s="11"/>
      <c r="V24" s="12"/>
    </row>
    <row r="25" spans="1:22" s="3" customFormat="1" ht="25.5" customHeight="1">
      <c r="A25" s="81"/>
      <c r="B25" s="78"/>
      <c r="C25" s="25" t="s">
        <v>22</v>
      </c>
      <c r="D25" s="46" t="s">
        <v>34</v>
      </c>
      <c r="E25" s="8"/>
      <c r="F25" s="8"/>
      <c r="G25" s="8"/>
      <c r="H25" s="8"/>
      <c r="I25" s="8"/>
      <c r="J25" s="8"/>
      <c r="K25" s="30"/>
      <c r="L25" s="8"/>
      <c r="M25" s="8"/>
      <c r="N25" s="8"/>
      <c r="O25" s="8"/>
      <c r="P25" s="8"/>
      <c r="Q25" s="8"/>
      <c r="R25" s="31"/>
      <c r="S25" s="32"/>
      <c r="U25" s="11"/>
      <c r="V25" s="12"/>
    </row>
    <row r="26" spans="1:22" s="3" customFormat="1" ht="21" customHeight="1">
      <c r="A26" s="81"/>
      <c r="B26" s="78"/>
      <c r="C26" s="25" t="s">
        <v>23</v>
      </c>
      <c r="D26" s="46" t="s">
        <v>34</v>
      </c>
      <c r="E26" s="8">
        <v>11.493</v>
      </c>
      <c r="F26" s="8">
        <v>11.185</v>
      </c>
      <c r="G26" s="8">
        <v>10.569</v>
      </c>
      <c r="H26" s="8">
        <v>10.107</v>
      </c>
      <c r="I26" s="8">
        <v>9.5295</v>
      </c>
      <c r="J26" s="8">
        <v>9.337</v>
      </c>
      <c r="K26" s="8">
        <f>SUM(E26:J26)/6</f>
        <v>10.3701</v>
      </c>
      <c r="L26" s="8">
        <v>9.36</v>
      </c>
      <c r="M26" s="8">
        <v>9.8165</v>
      </c>
      <c r="N26" s="8">
        <v>10.4995</v>
      </c>
      <c r="O26" s="8">
        <v>10.946</v>
      </c>
      <c r="P26" s="8">
        <v>11.277</v>
      </c>
      <c r="Q26" s="8">
        <v>11.522</v>
      </c>
      <c r="R26" s="106">
        <f>SUM(L26:Q26)/6</f>
        <v>10.5702</v>
      </c>
      <c r="S26" s="32">
        <f>SUM(E26:J26,L26:Q26)/12</f>
        <v>10.4701</v>
      </c>
      <c r="U26" s="11"/>
      <c r="V26" s="12"/>
    </row>
    <row r="27" spans="1:22" s="3" customFormat="1" ht="23.25" customHeight="1" thickBot="1">
      <c r="A27" s="82"/>
      <c r="B27" s="79"/>
      <c r="C27" s="28" t="s">
        <v>24</v>
      </c>
      <c r="D27" s="48" t="s">
        <v>34</v>
      </c>
      <c r="E27" s="22">
        <f aca="true" t="shared" si="2" ref="E27:J27">E23-E26</f>
        <v>3.507</v>
      </c>
      <c r="F27" s="22">
        <f t="shared" si="2"/>
        <v>3.415</v>
      </c>
      <c r="G27" s="22">
        <f t="shared" si="2"/>
        <v>3.231</v>
      </c>
      <c r="H27" s="22">
        <f t="shared" si="2"/>
        <v>3.093</v>
      </c>
      <c r="I27" s="22">
        <f t="shared" si="2"/>
        <v>2.9205</v>
      </c>
      <c r="J27" s="22">
        <f t="shared" si="2"/>
        <v>2.863</v>
      </c>
      <c r="K27" s="22">
        <f>SUM(E27:J27)/6</f>
        <v>3.1716</v>
      </c>
      <c r="L27" s="22">
        <f aca="true" t="shared" si="3" ref="L27:Q27">L23-L26</f>
        <v>2.87</v>
      </c>
      <c r="M27" s="22">
        <f t="shared" si="3"/>
        <v>3.0064</v>
      </c>
      <c r="N27" s="22">
        <f t="shared" si="3"/>
        <v>3.2105</v>
      </c>
      <c r="O27" s="22">
        <f t="shared" si="3"/>
        <v>3.344</v>
      </c>
      <c r="P27" s="22">
        <f t="shared" si="3"/>
        <v>3.443</v>
      </c>
      <c r="Q27" s="22">
        <f t="shared" si="3"/>
        <v>3.516</v>
      </c>
      <c r="R27" s="112">
        <f>SUM(L27:Q27)/6</f>
        <v>3.2317</v>
      </c>
      <c r="S27" s="33">
        <f>SUM(E27:J27,L27:Q27)/12</f>
        <v>3.2016</v>
      </c>
      <c r="U27" s="11"/>
      <c r="V27" s="12"/>
    </row>
    <row r="28" spans="1:22" s="3" customFormat="1" ht="23.25" customHeight="1">
      <c r="A28" s="80" t="s">
        <v>19</v>
      </c>
      <c r="B28" s="77" t="s">
        <v>29</v>
      </c>
      <c r="C28" s="27" t="s">
        <v>20</v>
      </c>
      <c r="D28" s="45" t="s">
        <v>34</v>
      </c>
      <c r="E28" s="9"/>
      <c r="F28" s="9"/>
      <c r="G28" s="9"/>
      <c r="H28" s="9"/>
      <c r="I28" s="9"/>
      <c r="J28" s="9"/>
      <c r="K28" s="21"/>
      <c r="L28" s="9"/>
      <c r="M28" s="9"/>
      <c r="N28" s="9"/>
      <c r="O28" s="9"/>
      <c r="P28" s="9"/>
      <c r="Q28" s="9"/>
      <c r="R28" s="41"/>
      <c r="S28" s="42"/>
      <c r="U28" s="11"/>
      <c r="V28" s="12"/>
    </row>
    <row r="29" spans="1:22" s="3" customFormat="1" ht="23.25" customHeight="1">
      <c r="A29" s="86"/>
      <c r="B29" s="102"/>
      <c r="C29" s="25" t="s">
        <v>21</v>
      </c>
      <c r="D29" s="46" t="s">
        <v>34</v>
      </c>
      <c r="E29" s="8"/>
      <c r="F29" s="8"/>
      <c r="G29" s="19"/>
      <c r="H29" s="17"/>
      <c r="I29" s="8"/>
      <c r="J29" s="8"/>
      <c r="K29" s="30"/>
      <c r="L29" s="8"/>
      <c r="M29" s="8"/>
      <c r="N29" s="8"/>
      <c r="O29" s="8"/>
      <c r="P29" s="8"/>
      <c r="Q29" s="8"/>
      <c r="R29" s="31"/>
      <c r="S29" s="32"/>
      <c r="U29" s="11"/>
      <c r="V29" s="12"/>
    </row>
    <row r="30" spans="1:22" s="3" customFormat="1" ht="23.25" customHeight="1">
      <c r="A30" s="86"/>
      <c r="B30" s="102"/>
      <c r="C30" s="25" t="s">
        <v>22</v>
      </c>
      <c r="D30" s="46" t="s">
        <v>34</v>
      </c>
      <c r="E30" s="8"/>
      <c r="F30" s="8"/>
      <c r="G30" s="16"/>
      <c r="H30" s="17"/>
      <c r="I30" s="18"/>
      <c r="J30" s="8"/>
      <c r="K30" s="30"/>
      <c r="L30" s="8"/>
      <c r="M30" s="8"/>
      <c r="N30" s="8"/>
      <c r="O30" s="8"/>
      <c r="P30" s="8"/>
      <c r="Q30" s="8"/>
      <c r="R30" s="31"/>
      <c r="S30" s="32"/>
      <c r="U30" s="11"/>
      <c r="V30" s="12"/>
    </row>
    <row r="31" spans="1:22" s="3" customFormat="1" ht="23.25" customHeight="1">
      <c r="A31" s="86"/>
      <c r="B31" s="102"/>
      <c r="C31" s="25" t="s">
        <v>23</v>
      </c>
      <c r="D31" s="46" t="s">
        <v>34</v>
      </c>
      <c r="E31" s="8"/>
      <c r="F31" s="8"/>
      <c r="G31" s="8"/>
      <c r="H31" s="8"/>
      <c r="I31" s="8"/>
      <c r="J31" s="8"/>
      <c r="K31" s="30"/>
      <c r="L31" s="8"/>
      <c r="M31" s="8"/>
      <c r="N31" s="8"/>
      <c r="O31" s="8"/>
      <c r="P31" s="8"/>
      <c r="Q31" s="8"/>
      <c r="R31" s="31"/>
      <c r="S31" s="32"/>
      <c r="U31" s="11"/>
      <c r="V31" s="12"/>
    </row>
    <row r="32" spans="1:22" s="3" customFormat="1" ht="23.25" customHeight="1" thickBot="1">
      <c r="A32" s="87"/>
      <c r="B32" s="104"/>
      <c r="C32" s="26" t="s">
        <v>24</v>
      </c>
      <c r="D32" s="47" t="s">
        <v>34</v>
      </c>
      <c r="E32" s="10"/>
      <c r="F32" s="10"/>
      <c r="G32" s="10"/>
      <c r="H32" s="10"/>
      <c r="I32" s="10"/>
      <c r="J32" s="10"/>
      <c r="K32" s="36"/>
      <c r="L32" s="10"/>
      <c r="M32" s="10"/>
      <c r="N32" s="10"/>
      <c r="O32" s="10"/>
      <c r="P32" s="10"/>
      <c r="Q32" s="10"/>
      <c r="R32" s="43"/>
      <c r="S32" s="44"/>
      <c r="U32" s="11"/>
      <c r="V32" s="12"/>
    </row>
    <row r="33" spans="1:22" s="3" customFormat="1" ht="23.25" customHeight="1">
      <c r="A33" s="80" t="s">
        <v>28</v>
      </c>
      <c r="B33" s="77" t="s">
        <v>30</v>
      </c>
      <c r="C33" s="27" t="s">
        <v>20</v>
      </c>
      <c r="D33" s="45" t="s">
        <v>34</v>
      </c>
      <c r="E33" s="9">
        <f>E23-E38</f>
        <v>14.05</v>
      </c>
      <c r="F33" s="9">
        <f aca="true" t="shared" si="4" ref="F33:Q33">F23-F38</f>
        <v>13.68</v>
      </c>
      <c r="G33" s="9">
        <f t="shared" si="4"/>
        <v>12.91</v>
      </c>
      <c r="H33" s="9">
        <f t="shared" si="4"/>
        <v>12.35</v>
      </c>
      <c r="I33" s="9">
        <f t="shared" si="4"/>
        <v>11.63</v>
      </c>
      <c r="J33" s="9">
        <f t="shared" si="4"/>
        <v>11.407</v>
      </c>
      <c r="K33" s="9">
        <f>SUM(E33:J33)/6</f>
        <v>12.6712</v>
      </c>
      <c r="L33" s="9">
        <f t="shared" si="4"/>
        <v>11.4365</v>
      </c>
      <c r="M33" s="9">
        <f t="shared" si="4"/>
        <v>12.0029</v>
      </c>
      <c r="N33" s="9">
        <f t="shared" si="4"/>
        <v>12.86</v>
      </c>
      <c r="O33" s="9">
        <f t="shared" si="4"/>
        <v>13.4</v>
      </c>
      <c r="P33" s="9">
        <f t="shared" si="4"/>
        <v>13.8</v>
      </c>
      <c r="Q33" s="9">
        <f t="shared" si="4"/>
        <v>14.088</v>
      </c>
      <c r="R33" s="9">
        <f>SUM(L33:Q33)/6</f>
        <v>12.9312333333333</v>
      </c>
      <c r="S33" s="42">
        <f>SUM(E33:J33,L33:Q33)/12</f>
        <v>12.8012</v>
      </c>
      <c r="U33" s="11"/>
      <c r="V33" s="12"/>
    </row>
    <row r="34" spans="1:22" s="3" customFormat="1" ht="23.25" customHeight="1">
      <c r="A34" s="86"/>
      <c r="B34" s="102"/>
      <c r="C34" s="25" t="s">
        <v>21</v>
      </c>
      <c r="D34" s="46" t="s">
        <v>34</v>
      </c>
      <c r="E34" s="8"/>
      <c r="F34" s="8"/>
      <c r="G34" s="8"/>
      <c r="H34" s="8"/>
      <c r="I34" s="8"/>
      <c r="J34" s="8"/>
      <c r="K34" s="30"/>
      <c r="L34" s="8"/>
      <c r="M34" s="8"/>
      <c r="N34" s="8"/>
      <c r="O34" s="8"/>
      <c r="P34" s="8"/>
      <c r="Q34" s="8"/>
      <c r="R34" s="31"/>
      <c r="S34" s="32"/>
      <c r="U34" s="11"/>
      <c r="V34" s="12"/>
    </row>
    <row r="35" spans="1:22" s="3" customFormat="1" ht="23.25" customHeight="1">
      <c r="A35" s="86"/>
      <c r="B35" s="102"/>
      <c r="C35" s="25" t="s">
        <v>22</v>
      </c>
      <c r="D35" s="46" t="s">
        <v>34</v>
      </c>
      <c r="E35" s="8"/>
      <c r="F35" s="8"/>
      <c r="G35" s="8"/>
      <c r="H35" s="8"/>
      <c r="I35" s="8"/>
      <c r="J35" s="8"/>
      <c r="K35" s="30"/>
      <c r="L35" s="8"/>
      <c r="M35" s="8"/>
      <c r="N35" s="8"/>
      <c r="O35" s="8"/>
      <c r="P35" s="8"/>
      <c r="Q35" s="8"/>
      <c r="R35" s="31"/>
      <c r="S35" s="32"/>
      <c r="U35" s="11"/>
      <c r="V35" s="12"/>
    </row>
    <row r="36" spans="1:22" s="3" customFormat="1" ht="23.25" customHeight="1">
      <c r="A36" s="86"/>
      <c r="B36" s="102"/>
      <c r="C36" s="25" t="s">
        <v>23</v>
      </c>
      <c r="D36" s="46" t="s">
        <v>34</v>
      </c>
      <c r="E36" s="52">
        <f>E33-E37</f>
        <v>10.543</v>
      </c>
      <c r="F36" s="52">
        <f aca="true" t="shared" si="5" ref="F36:L36">F33-F37</f>
        <v>10.265</v>
      </c>
      <c r="G36" s="52">
        <f t="shared" si="5"/>
        <v>9.679</v>
      </c>
      <c r="H36" s="52">
        <f t="shared" si="5"/>
        <v>9.257</v>
      </c>
      <c r="I36" s="52">
        <f t="shared" si="5"/>
        <v>8.7095</v>
      </c>
      <c r="J36" s="52">
        <f t="shared" si="5"/>
        <v>8.544</v>
      </c>
      <c r="K36" s="52">
        <f>SUM(E36:J36)/6</f>
        <v>9.4996</v>
      </c>
      <c r="L36" s="52">
        <f t="shared" si="5"/>
        <v>8.5665</v>
      </c>
      <c r="M36" s="52">
        <f>M33-M37</f>
        <v>8.9965</v>
      </c>
      <c r="N36" s="52">
        <f>N33-N37</f>
        <v>9.6495</v>
      </c>
      <c r="O36" s="52">
        <f>O33-O37</f>
        <v>10.056</v>
      </c>
      <c r="P36" s="52">
        <f>P33-P37</f>
        <v>10.357</v>
      </c>
      <c r="Q36" s="52">
        <f>Q33-Q37</f>
        <v>10.572</v>
      </c>
      <c r="R36" s="30">
        <f>SUM(L36:Q36)/6</f>
        <v>9.6996</v>
      </c>
      <c r="S36" s="113">
        <f>SUM(E36:J36,L36:Q36)/12</f>
        <v>9.5996</v>
      </c>
      <c r="U36" s="11"/>
      <c r="V36" s="12"/>
    </row>
    <row r="37" spans="1:22" s="3" customFormat="1" ht="23.25" customHeight="1" thickBot="1">
      <c r="A37" s="87"/>
      <c r="B37" s="104"/>
      <c r="C37" s="26" t="s">
        <v>24</v>
      </c>
      <c r="D37" s="47" t="s">
        <v>34</v>
      </c>
      <c r="E37" s="53">
        <f>E27</f>
        <v>3.507</v>
      </c>
      <c r="F37" s="53">
        <f aca="true" t="shared" si="6" ref="F37:Q37">F27</f>
        <v>3.415</v>
      </c>
      <c r="G37" s="53">
        <f t="shared" si="6"/>
        <v>3.231</v>
      </c>
      <c r="H37" s="53">
        <f t="shared" si="6"/>
        <v>3.093</v>
      </c>
      <c r="I37" s="53">
        <f t="shared" si="6"/>
        <v>2.9205</v>
      </c>
      <c r="J37" s="53">
        <f t="shared" si="6"/>
        <v>2.863</v>
      </c>
      <c r="K37" s="53">
        <f>SUM(E37:J37)/6</f>
        <v>3.1716</v>
      </c>
      <c r="L37" s="53">
        <f t="shared" si="6"/>
        <v>2.87</v>
      </c>
      <c r="M37" s="53">
        <f t="shared" si="6"/>
        <v>3.0064</v>
      </c>
      <c r="N37" s="53">
        <f t="shared" si="6"/>
        <v>3.2105</v>
      </c>
      <c r="O37" s="53">
        <f t="shared" si="6"/>
        <v>3.344</v>
      </c>
      <c r="P37" s="53">
        <f t="shared" si="6"/>
        <v>3.443</v>
      </c>
      <c r="Q37" s="53">
        <f t="shared" si="6"/>
        <v>3.516</v>
      </c>
      <c r="R37" s="36">
        <f>SUM(L37:Q37)/6</f>
        <v>3.2317</v>
      </c>
      <c r="S37" s="39">
        <f>SUM(E37:J37,L37:Q37)/12</f>
        <v>3.2016</v>
      </c>
      <c r="U37" s="11"/>
      <c r="V37" s="12"/>
    </row>
    <row r="38" spans="1:22" s="3" customFormat="1" ht="24.75" customHeight="1">
      <c r="A38" s="80" t="s">
        <v>31</v>
      </c>
      <c r="B38" s="77" t="s">
        <v>32</v>
      </c>
      <c r="C38" s="29" t="s">
        <v>20</v>
      </c>
      <c r="D38" s="45" t="s">
        <v>34</v>
      </c>
      <c r="E38" s="9">
        <v>0.95</v>
      </c>
      <c r="F38" s="9">
        <v>0.92</v>
      </c>
      <c r="G38" s="9">
        <v>0.89</v>
      </c>
      <c r="H38" s="9">
        <v>0.85</v>
      </c>
      <c r="I38" s="9">
        <v>0.82</v>
      </c>
      <c r="J38" s="9">
        <v>0.793</v>
      </c>
      <c r="K38" s="9">
        <f>SUM(E38:J38)/6</f>
        <v>0.8705</v>
      </c>
      <c r="L38" s="9">
        <v>0.7935</v>
      </c>
      <c r="M38" s="9">
        <v>0.82</v>
      </c>
      <c r="N38" s="9">
        <v>0.85</v>
      </c>
      <c r="O38" s="9">
        <v>0.89</v>
      </c>
      <c r="P38" s="9">
        <v>0.92</v>
      </c>
      <c r="Q38" s="9">
        <v>0.95</v>
      </c>
      <c r="R38" s="9">
        <v>0.87</v>
      </c>
      <c r="S38" s="114">
        <f>SUM(E38:J38,L38:Q38)/12</f>
        <v>0.8705</v>
      </c>
      <c r="U38" s="11"/>
      <c r="V38" s="12"/>
    </row>
    <row r="39" spans="1:22" s="3" customFormat="1" ht="20.25" customHeight="1">
      <c r="A39" s="86"/>
      <c r="B39" s="102"/>
      <c r="C39" s="25" t="s">
        <v>21</v>
      </c>
      <c r="D39" s="46" t="s">
        <v>34</v>
      </c>
      <c r="E39" s="8"/>
      <c r="F39" s="8"/>
      <c r="G39" s="8"/>
      <c r="H39" s="8"/>
      <c r="I39" s="8"/>
      <c r="J39" s="8"/>
      <c r="K39" s="30"/>
      <c r="L39" s="8"/>
      <c r="M39" s="8"/>
      <c r="N39" s="8"/>
      <c r="O39" s="8"/>
      <c r="P39" s="8"/>
      <c r="Q39" s="8"/>
      <c r="R39" s="31"/>
      <c r="S39" s="32"/>
      <c r="U39" s="11"/>
      <c r="V39" s="12"/>
    </row>
    <row r="40" spans="1:22" s="3" customFormat="1" ht="20.25" customHeight="1">
      <c r="A40" s="86"/>
      <c r="B40" s="102"/>
      <c r="C40" s="25" t="s">
        <v>22</v>
      </c>
      <c r="D40" s="46" t="s">
        <v>34</v>
      </c>
      <c r="E40" s="8"/>
      <c r="F40" s="8"/>
      <c r="G40" s="8"/>
      <c r="H40" s="8"/>
      <c r="I40" s="8"/>
      <c r="J40" s="8"/>
      <c r="K40" s="30"/>
      <c r="L40" s="8"/>
      <c r="M40" s="8"/>
      <c r="N40" s="8"/>
      <c r="O40" s="8"/>
      <c r="P40" s="8"/>
      <c r="Q40" s="8"/>
      <c r="R40" s="31"/>
      <c r="S40" s="33"/>
      <c r="U40" s="11"/>
      <c r="V40" s="12"/>
    </row>
    <row r="41" spans="1:22" s="3" customFormat="1" ht="21.75" customHeight="1">
      <c r="A41" s="86"/>
      <c r="B41" s="102"/>
      <c r="C41" s="25" t="s">
        <v>23</v>
      </c>
      <c r="D41" s="46" t="s">
        <v>34</v>
      </c>
      <c r="E41" s="8">
        <f>E38</f>
        <v>0.95</v>
      </c>
      <c r="F41" s="8">
        <f aca="true" t="shared" si="7" ref="F41:S41">F38</f>
        <v>0.92</v>
      </c>
      <c r="G41" s="8">
        <f t="shared" si="7"/>
        <v>0.89</v>
      </c>
      <c r="H41" s="8">
        <f t="shared" si="7"/>
        <v>0.85</v>
      </c>
      <c r="I41" s="8">
        <f t="shared" si="7"/>
        <v>0.82</v>
      </c>
      <c r="J41" s="8">
        <f t="shared" si="7"/>
        <v>0.793</v>
      </c>
      <c r="K41" s="8">
        <f t="shared" si="7"/>
        <v>0.8705</v>
      </c>
      <c r="L41" s="8">
        <f t="shared" si="7"/>
        <v>0.7935</v>
      </c>
      <c r="M41" s="8">
        <f t="shared" si="7"/>
        <v>0.82</v>
      </c>
      <c r="N41" s="8">
        <f t="shared" si="7"/>
        <v>0.85</v>
      </c>
      <c r="O41" s="8">
        <f t="shared" si="7"/>
        <v>0.89</v>
      </c>
      <c r="P41" s="8">
        <f t="shared" si="7"/>
        <v>0.92</v>
      </c>
      <c r="Q41" s="8">
        <f t="shared" si="7"/>
        <v>0.95</v>
      </c>
      <c r="R41" s="8">
        <f t="shared" si="7"/>
        <v>0.87</v>
      </c>
      <c r="S41" s="8">
        <f t="shared" si="7"/>
        <v>0.8705</v>
      </c>
      <c r="U41" s="11"/>
      <c r="V41" s="12"/>
    </row>
    <row r="42" spans="1:22" s="3" customFormat="1" ht="22.5" customHeight="1" thickBot="1">
      <c r="A42" s="95"/>
      <c r="B42" s="103"/>
      <c r="C42" s="28" t="s">
        <v>24</v>
      </c>
      <c r="D42" s="48" t="s">
        <v>34</v>
      </c>
      <c r="E42" s="22"/>
      <c r="F42" s="22"/>
      <c r="G42" s="22"/>
      <c r="H42" s="22"/>
      <c r="I42" s="22"/>
      <c r="J42" s="22"/>
      <c r="K42" s="34"/>
      <c r="L42" s="22"/>
      <c r="M42" s="22"/>
      <c r="N42" s="22"/>
      <c r="O42" s="22"/>
      <c r="P42" s="22"/>
      <c r="Q42" s="22"/>
      <c r="R42" s="35"/>
      <c r="S42" s="33"/>
      <c r="U42" s="11"/>
      <c r="V42" s="12"/>
    </row>
    <row r="43" spans="1:22" s="3" customFormat="1" ht="22.5" customHeight="1">
      <c r="A43" s="83">
        <v>3</v>
      </c>
      <c r="B43" s="92" t="s">
        <v>33</v>
      </c>
      <c r="C43" s="29" t="s">
        <v>20</v>
      </c>
      <c r="D43" s="45" t="s">
        <v>34</v>
      </c>
      <c r="E43" s="9"/>
      <c r="F43" s="9"/>
      <c r="G43" s="9"/>
      <c r="H43" s="9"/>
      <c r="I43" s="9"/>
      <c r="J43" s="9"/>
      <c r="K43" s="21"/>
      <c r="L43" s="9"/>
      <c r="M43" s="9"/>
      <c r="N43" s="9"/>
      <c r="O43" s="9"/>
      <c r="P43" s="9"/>
      <c r="Q43" s="9"/>
      <c r="R43" s="41"/>
      <c r="S43" s="42"/>
      <c r="U43" s="11"/>
      <c r="V43" s="12"/>
    </row>
    <row r="44" spans="1:22" s="3" customFormat="1" ht="22.5" customHeight="1">
      <c r="A44" s="84"/>
      <c r="B44" s="93"/>
      <c r="C44" s="25" t="s">
        <v>21</v>
      </c>
      <c r="D44" s="46" t="s">
        <v>34</v>
      </c>
      <c r="E44" s="8"/>
      <c r="F44" s="8"/>
      <c r="G44" s="8"/>
      <c r="H44" s="8"/>
      <c r="I44" s="8"/>
      <c r="J44" s="8"/>
      <c r="K44" s="30"/>
      <c r="L44" s="8"/>
      <c r="M44" s="8"/>
      <c r="N44" s="8"/>
      <c r="O44" s="8"/>
      <c r="P44" s="8"/>
      <c r="Q44" s="8"/>
      <c r="R44" s="31"/>
      <c r="S44" s="32"/>
      <c r="U44" s="11"/>
      <c r="V44" s="12"/>
    </row>
    <row r="45" spans="1:22" s="3" customFormat="1" ht="22.5" customHeight="1">
      <c r="A45" s="84"/>
      <c r="B45" s="93"/>
      <c r="C45" s="25" t="s">
        <v>22</v>
      </c>
      <c r="D45" s="46" t="s">
        <v>34</v>
      </c>
      <c r="E45" s="8"/>
      <c r="F45" s="8"/>
      <c r="G45" s="8"/>
      <c r="H45" s="8"/>
      <c r="I45" s="8"/>
      <c r="J45" s="8"/>
      <c r="K45" s="30"/>
      <c r="L45" s="8"/>
      <c r="M45" s="8"/>
      <c r="N45" s="8"/>
      <c r="O45" s="8"/>
      <c r="P45" s="8"/>
      <c r="Q45" s="8"/>
      <c r="R45" s="31"/>
      <c r="S45" s="32"/>
      <c r="U45" s="11"/>
      <c r="V45" s="12"/>
    </row>
    <row r="46" spans="1:22" s="3" customFormat="1" ht="22.5" customHeight="1">
      <c r="A46" s="84"/>
      <c r="B46" s="93"/>
      <c r="C46" s="25" t="s">
        <v>23</v>
      </c>
      <c r="D46" s="46" t="s">
        <v>34</v>
      </c>
      <c r="E46" s="8"/>
      <c r="F46" s="8"/>
      <c r="G46" s="8"/>
      <c r="H46" s="8"/>
      <c r="I46" s="8"/>
      <c r="J46" s="8"/>
      <c r="K46" s="30"/>
      <c r="L46" s="8"/>
      <c r="M46" s="8"/>
      <c r="N46" s="8"/>
      <c r="O46" s="8"/>
      <c r="P46" s="8"/>
      <c r="Q46" s="8"/>
      <c r="R46" s="31"/>
      <c r="S46" s="32"/>
      <c r="U46" s="11"/>
      <c r="V46" s="12"/>
    </row>
    <row r="47" spans="1:22" s="3" customFormat="1" ht="22.5" customHeight="1" thickBot="1">
      <c r="A47" s="85"/>
      <c r="B47" s="94"/>
      <c r="C47" s="26" t="s">
        <v>24</v>
      </c>
      <c r="D47" s="47" t="s">
        <v>34</v>
      </c>
      <c r="E47" s="10"/>
      <c r="F47" s="10"/>
      <c r="G47" s="10"/>
      <c r="H47" s="10"/>
      <c r="I47" s="10"/>
      <c r="J47" s="10"/>
      <c r="K47" s="36"/>
      <c r="L47" s="10"/>
      <c r="M47" s="10"/>
      <c r="N47" s="10"/>
      <c r="O47" s="10"/>
      <c r="P47" s="10"/>
      <c r="Q47" s="10"/>
      <c r="R47" s="43"/>
      <c r="S47" s="44"/>
      <c r="U47" s="11"/>
      <c r="V47" s="12"/>
    </row>
    <row r="48" spans="1:22" s="3" customFormat="1" ht="16.5" thickBot="1">
      <c r="A48" s="75">
        <v>4</v>
      </c>
      <c r="B48" s="88" t="s">
        <v>17</v>
      </c>
      <c r="C48" s="89"/>
      <c r="D48" s="49" t="s">
        <v>34</v>
      </c>
      <c r="E48" s="54">
        <v>0.75</v>
      </c>
      <c r="F48" s="54">
        <v>0.7</v>
      </c>
      <c r="G48" s="54">
        <v>0.75</v>
      </c>
      <c r="H48" s="54">
        <v>0.7</v>
      </c>
      <c r="I48" s="54">
        <v>0.85</v>
      </c>
      <c r="J48" s="54">
        <v>0.5</v>
      </c>
      <c r="K48" s="115">
        <f>SUM(E48:J48)/6</f>
        <v>0.7083</v>
      </c>
      <c r="L48" s="54">
        <v>0.72</v>
      </c>
      <c r="M48" s="54">
        <v>0.6771</v>
      </c>
      <c r="N48" s="54">
        <v>0.6855</v>
      </c>
      <c r="O48" s="54">
        <v>0.7145</v>
      </c>
      <c r="P48" s="54">
        <v>0.78</v>
      </c>
      <c r="Q48" s="54">
        <v>0.762</v>
      </c>
      <c r="R48" s="54">
        <f>SUM(L48:Q48)/6</f>
        <v>0.7232</v>
      </c>
      <c r="S48" s="116">
        <f>SUM(E48:J48,L48:Q48)/12</f>
        <v>0.7158</v>
      </c>
      <c r="U48" s="11"/>
      <c r="V48" s="12"/>
    </row>
    <row r="49" spans="1:19" s="3" customFormat="1" ht="16.5" thickBot="1">
      <c r="A49" s="76"/>
      <c r="B49" s="90"/>
      <c r="C49" s="91"/>
      <c r="D49" s="50" t="s">
        <v>1</v>
      </c>
      <c r="E49" s="117">
        <f>E48*100/E23</f>
        <v>5</v>
      </c>
      <c r="F49" s="117">
        <f aca="true" t="shared" si="8" ref="F49:K49">F48*100/F23</f>
        <v>4.79</v>
      </c>
      <c r="G49" s="117">
        <f t="shared" si="8"/>
        <v>5.43</v>
      </c>
      <c r="H49" s="117">
        <f t="shared" si="8"/>
        <v>5.3</v>
      </c>
      <c r="I49" s="117">
        <f t="shared" si="8"/>
        <v>6.83</v>
      </c>
      <c r="J49" s="117">
        <f t="shared" si="8"/>
        <v>4.1</v>
      </c>
      <c r="K49" s="117">
        <f t="shared" si="8"/>
        <v>5.23</v>
      </c>
      <c r="L49" s="117">
        <f>L48*100/M23</f>
        <v>5.61</v>
      </c>
      <c r="M49" s="117">
        <f aca="true" t="shared" si="9" ref="M49:R49">M48*100/N23</f>
        <v>4.94</v>
      </c>
      <c r="N49" s="117">
        <f t="shared" si="9"/>
        <v>4.8</v>
      </c>
      <c r="O49" s="117">
        <f t="shared" si="9"/>
        <v>4.85</v>
      </c>
      <c r="P49" s="117">
        <f t="shared" si="9"/>
        <v>5.19</v>
      </c>
      <c r="Q49" s="117">
        <f t="shared" si="9"/>
        <v>5.52</v>
      </c>
      <c r="R49" s="117">
        <f t="shared" si="9"/>
        <v>5.29</v>
      </c>
      <c r="S49" s="118">
        <f>S48*100/S23</f>
        <v>5.24</v>
      </c>
    </row>
    <row r="50" spans="1:22" ht="24.75" customHeight="1">
      <c r="A50" s="1"/>
      <c r="B50" s="1"/>
      <c r="C50" s="1"/>
      <c r="D50" s="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36" customHeight="1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4"/>
      <c r="T51" s="14"/>
      <c r="U51" s="14"/>
      <c r="V51" s="14"/>
    </row>
    <row r="52" spans="1:18" ht="14.25" customHeight="1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" customHeight="1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4.25" customHeight="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" customHeight="1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4.25" customHeight="1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ht="12.7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ht="12.75">
      <c r="R60" s="15"/>
    </row>
    <row r="61" ht="12.75">
      <c r="R61" s="15"/>
    </row>
    <row r="62" ht="12.75">
      <c r="R62" s="15"/>
    </row>
    <row r="63" spans="2:17" ht="15">
      <c r="B63" s="4"/>
      <c r="C63" s="4"/>
      <c r="H63" s="4"/>
      <c r="P63" s="4"/>
      <c r="Q63" s="4"/>
    </row>
    <row r="64" ht="18">
      <c r="D64" s="7"/>
    </row>
    <row r="65" ht="18">
      <c r="D65" s="7"/>
    </row>
    <row r="66" ht="18">
      <c r="D66" s="7"/>
    </row>
  </sheetData>
  <sheetProtection/>
  <mergeCells count="35">
    <mergeCell ref="B43:B47"/>
    <mergeCell ref="A38:A42"/>
    <mergeCell ref="A14:A17"/>
    <mergeCell ref="B14:B17"/>
    <mergeCell ref="A18:A22"/>
    <mergeCell ref="B18:B22"/>
    <mergeCell ref="B38:B42"/>
    <mergeCell ref="B28:B32"/>
    <mergeCell ref="B33:B37"/>
    <mergeCell ref="D10:D13"/>
    <mergeCell ref="E10:E13"/>
    <mergeCell ref="B10:C13"/>
    <mergeCell ref="A48:A49"/>
    <mergeCell ref="B23:B27"/>
    <mergeCell ref="A23:A27"/>
    <mergeCell ref="A43:A47"/>
    <mergeCell ref="A28:A32"/>
    <mergeCell ref="A33:A37"/>
    <mergeCell ref="B48:C49"/>
    <mergeCell ref="S10:S13"/>
    <mergeCell ref="F10:F13"/>
    <mergeCell ref="G10:G13"/>
    <mergeCell ref="H10:H13"/>
    <mergeCell ref="K10:K13"/>
    <mergeCell ref="R10:R13"/>
    <mergeCell ref="A8:P8"/>
    <mergeCell ref="Q10:Q13"/>
    <mergeCell ref="M10:M13"/>
    <mergeCell ref="N10:N13"/>
    <mergeCell ref="O10:O13"/>
    <mergeCell ref="P10:P13"/>
    <mergeCell ref="I10:I13"/>
    <mergeCell ref="J10:J13"/>
    <mergeCell ref="L10:L13"/>
    <mergeCell ref="A10:A13"/>
  </mergeCells>
  <printOptions horizontalCentered="1"/>
  <pageMargins left="0" right="0" top="0" bottom="0" header="0.1968503937007874" footer="0.118110236220472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SAMOHVA</dc:creator>
  <cp:keywords/>
  <dc:description/>
  <cp:lastModifiedBy>fokin</cp:lastModifiedBy>
  <cp:lastPrinted>2013-02-05T11:02:45Z</cp:lastPrinted>
  <dcterms:created xsi:type="dcterms:W3CDTF">2005-09-08T06:06:30Z</dcterms:created>
  <dcterms:modified xsi:type="dcterms:W3CDTF">2013-02-20T06:08:05Z</dcterms:modified>
  <cp:category/>
  <cp:version/>
  <cp:contentType/>
  <cp:contentStatus/>
</cp:coreProperties>
</file>